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20730" windowHeight="11760" activeTab="2"/>
  </bookViews>
  <sheets>
    <sheet name="9а класс" sheetId="1" r:id="rId1"/>
    <sheet name="9б класс" sheetId="2" r:id="rId2"/>
    <sheet name="9в класс" sheetId="3" r:id="rId3"/>
    <sheet name="ИТОГО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C4" i="4" l="1"/>
  <c r="C5" i="4"/>
  <c r="C6" i="4"/>
  <c r="B4" i="3" l="1"/>
  <c r="B5" i="3"/>
  <c r="B6" i="3"/>
  <c r="B7" i="3"/>
  <c r="C7" i="3" s="1"/>
  <c r="D7" i="3" s="1"/>
  <c r="B8" i="3"/>
  <c r="B9" i="3"/>
  <c r="B10" i="3"/>
  <c r="B11" i="3"/>
  <c r="C11" i="3" s="1"/>
  <c r="D11" i="3" s="1"/>
  <c r="B12" i="3"/>
  <c r="B13" i="3"/>
  <c r="C13" i="3" s="1"/>
  <c r="D13" i="3" s="1"/>
  <c r="B14" i="3"/>
  <c r="B15" i="3"/>
  <c r="B16" i="3"/>
  <c r="B17" i="3"/>
  <c r="B18" i="3"/>
  <c r="B19" i="3"/>
  <c r="B20" i="3"/>
  <c r="B21" i="3"/>
  <c r="B22" i="3"/>
  <c r="B23" i="3"/>
  <c r="B24" i="3"/>
  <c r="B25" i="3"/>
  <c r="C25" i="3" s="1"/>
  <c r="D25" i="3" s="1"/>
  <c r="B26" i="3"/>
  <c r="C26" i="3" s="1"/>
  <c r="D26" i="3" s="1"/>
  <c r="B3" i="3"/>
  <c r="B4" i="2"/>
  <c r="B5" i="2"/>
  <c r="B6" i="2"/>
  <c r="B7" i="2"/>
  <c r="B8" i="2"/>
  <c r="B9" i="2"/>
  <c r="B10" i="2"/>
  <c r="C10" i="2" s="1"/>
  <c r="D10" i="2" s="1"/>
  <c r="B11" i="2"/>
  <c r="B12" i="2"/>
  <c r="C12" i="2" s="1"/>
  <c r="D12" i="2" s="1"/>
  <c r="B13" i="2"/>
  <c r="C13" i="2" s="1"/>
  <c r="D13" i="2" s="1"/>
  <c r="B14" i="2"/>
  <c r="B15" i="2"/>
  <c r="B16" i="2"/>
  <c r="B17" i="2"/>
  <c r="C17" i="2" s="1"/>
  <c r="D17" i="2" s="1"/>
  <c r="B18" i="2"/>
  <c r="B19" i="2"/>
  <c r="B20" i="2"/>
  <c r="B21" i="2"/>
  <c r="B22" i="2"/>
  <c r="B23" i="2"/>
  <c r="B24" i="2"/>
  <c r="B25" i="2"/>
  <c r="B26" i="2"/>
  <c r="C26" i="2" s="1"/>
  <c r="D26" i="2" s="1"/>
  <c r="B3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C23" i="1" s="1"/>
  <c r="D23" i="1" s="1"/>
  <c r="B24" i="1"/>
  <c r="C24" i="1" s="1"/>
  <c r="D24" i="1" s="1"/>
  <c r="B25" i="1"/>
  <c r="B26" i="1"/>
  <c r="B27" i="1"/>
  <c r="B28" i="1"/>
  <c r="C28" i="1" s="1"/>
  <c r="D28" i="1" s="1"/>
  <c r="B29" i="1"/>
  <c r="B30" i="1"/>
  <c r="L23" i="1" l="1"/>
  <c r="J23" i="1"/>
  <c r="M23" i="1"/>
  <c r="K23" i="1"/>
  <c r="M26" i="2"/>
  <c r="K26" i="2"/>
  <c r="J26" i="2"/>
  <c r="L26" i="2"/>
  <c r="M12" i="2"/>
  <c r="K12" i="2"/>
  <c r="L12" i="2"/>
  <c r="J12" i="2"/>
  <c r="M10" i="2"/>
  <c r="K10" i="2"/>
  <c r="L10" i="2"/>
  <c r="J10" i="2"/>
  <c r="L26" i="3"/>
  <c r="J26" i="3"/>
  <c r="K26" i="3"/>
  <c r="M26" i="3"/>
  <c r="M28" i="1"/>
  <c r="K28" i="1"/>
  <c r="L28" i="1"/>
  <c r="J28" i="1"/>
  <c r="M24" i="1"/>
  <c r="K24" i="1"/>
  <c r="L24" i="1"/>
  <c r="J24" i="1"/>
  <c r="M17" i="2"/>
  <c r="K17" i="2"/>
  <c r="J17" i="2"/>
  <c r="L17" i="2"/>
  <c r="M13" i="2"/>
  <c r="K13" i="2"/>
  <c r="L13" i="2"/>
  <c r="J13" i="2"/>
  <c r="L25" i="3"/>
  <c r="J25" i="3"/>
  <c r="K25" i="3"/>
  <c r="M25" i="3"/>
  <c r="L13" i="3"/>
  <c r="J13" i="3"/>
  <c r="K13" i="3"/>
  <c r="M13" i="3"/>
  <c r="L11" i="3"/>
  <c r="J11" i="3"/>
  <c r="K11" i="3"/>
  <c r="M11" i="3"/>
  <c r="L7" i="3"/>
  <c r="J7" i="3"/>
  <c r="K7" i="3"/>
  <c r="M7" i="3"/>
  <c r="C19" i="3"/>
  <c r="D19" i="3" s="1"/>
  <c r="C26" i="1"/>
  <c r="D26" i="1" s="1"/>
  <c r="C20" i="2"/>
  <c r="D20" i="2" s="1"/>
  <c r="C16" i="1"/>
  <c r="D16" i="1" s="1"/>
  <c r="C5" i="2"/>
  <c r="D5" i="2" s="1"/>
  <c r="C10" i="3"/>
  <c r="D10" i="3" s="1"/>
  <c r="C18" i="2"/>
  <c r="D18" i="2" s="1"/>
  <c r="C14" i="2"/>
  <c r="D14" i="2" s="1"/>
  <c r="C22" i="3"/>
  <c r="D22" i="3" s="1"/>
  <c r="C15" i="1"/>
  <c r="D15" i="1" s="1"/>
  <c r="C21" i="2"/>
  <c r="D21" i="2" s="1"/>
  <c r="C5" i="3"/>
  <c r="D5" i="3" s="1"/>
  <c r="C3" i="1"/>
  <c r="D3" i="1" s="1"/>
  <c r="C19" i="2"/>
  <c r="D19" i="2" s="1"/>
  <c r="C11" i="2"/>
  <c r="D11" i="2" s="1"/>
  <c r="C3" i="3"/>
  <c r="D3" i="3" s="1"/>
  <c r="C15" i="3"/>
  <c r="D15" i="3" s="1"/>
  <c r="C20" i="1"/>
  <c r="D20" i="1" s="1"/>
  <c r="C11" i="1"/>
  <c r="D11" i="1" s="1"/>
  <c r="C4" i="1"/>
  <c r="D4" i="1" s="1"/>
  <c r="C14" i="3"/>
  <c r="D14" i="3" s="1"/>
  <c r="C24" i="2"/>
  <c r="D24" i="2" s="1"/>
  <c r="C16" i="2"/>
  <c r="D16" i="2" s="1"/>
  <c r="C8" i="2"/>
  <c r="D8" i="2" s="1"/>
  <c r="C4" i="2"/>
  <c r="D4" i="2" s="1"/>
  <c r="C24" i="3"/>
  <c r="D24" i="3" s="1"/>
  <c r="C20" i="3"/>
  <c r="D20" i="3" s="1"/>
  <c r="C16" i="3"/>
  <c r="D16" i="3" s="1"/>
  <c r="C14" i="1"/>
  <c r="D14" i="1" s="1"/>
  <c r="L16" i="3" l="1"/>
  <c r="J16" i="3"/>
  <c r="K16" i="3"/>
  <c r="M16" i="3"/>
  <c r="L24" i="3"/>
  <c r="J24" i="3"/>
  <c r="K24" i="3"/>
  <c r="M24" i="3"/>
  <c r="M8" i="2"/>
  <c r="K8" i="2"/>
  <c r="L8" i="2"/>
  <c r="J8" i="2"/>
  <c r="M24" i="2"/>
  <c r="K24" i="2"/>
  <c r="J24" i="2"/>
  <c r="L24" i="2"/>
  <c r="M4" i="1"/>
  <c r="K4" i="1"/>
  <c r="L4" i="1"/>
  <c r="J4" i="1"/>
  <c r="M20" i="1"/>
  <c r="K20" i="1"/>
  <c r="L20" i="1"/>
  <c r="J20" i="1"/>
  <c r="J3" i="3"/>
  <c r="L3" i="3"/>
  <c r="K3" i="3"/>
  <c r="M3" i="3"/>
  <c r="M19" i="2"/>
  <c r="K19" i="2"/>
  <c r="J19" i="2"/>
  <c r="L19" i="2"/>
  <c r="L5" i="3"/>
  <c r="J5" i="3"/>
  <c r="K5" i="3"/>
  <c r="M5" i="3"/>
  <c r="L15" i="1"/>
  <c r="J15" i="1"/>
  <c r="M15" i="1"/>
  <c r="K15" i="1"/>
  <c r="M14" i="2"/>
  <c r="K14" i="2"/>
  <c r="L14" i="2"/>
  <c r="J14" i="2"/>
  <c r="L10" i="3"/>
  <c r="J10" i="3"/>
  <c r="K10" i="3"/>
  <c r="M10" i="3"/>
  <c r="M16" i="1"/>
  <c r="K16" i="1"/>
  <c r="L16" i="1"/>
  <c r="J16" i="1"/>
  <c r="M26" i="1"/>
  <c r="K26" i="1"/>
  <c r="L26" i="1"/>
  <c r="J26" i="1"/>
  <c r="M14" i="1"/>
  <c r="K14" i="1"/>
  <c r="L14" i="1"/>
  <c r="J14" i="1"/>
  <c r="L20" i="3"/>
  <c r="J20" i="3"/>
  <c r="K20" i="3"/>
  <c r="M20" i="3"/>
  <c r="M4" i="2"/>
  <c r="K4" i="2"/>
  <c r="L4" i="2"/>
  <c r="J4" i="2"/>
  <c r="M16" i="2"/>
  <c r="K16" i="2"/>
  <c r="J16" i="2"/>
  <c r="L16" i="2"/>
  <c r="L14" i="3"/>
  <c r="J14" i="3"/>
  <c r="K14" i="3"/>
  <c r="M14" i="3"/>
  <c r="L11" i="1"/>
  <c r="J11" i="1"/>
  <c r="M11" i="1"/>
  <c r="K11" i="1"/>
  <c r="L15" i="3"/>
  <c r="J15" i="3"/>
  <c r="K15" i="3"/>
  <c r="M15" i="3"/>
  <c r="M11" i="2"/>
  <c r="K11" i="2"/>
  <c r="L11" i="2"/>
  <c r="J11" i="2"/>
  <c r="L3" i="1"/>
  <c r="J3" i="1"/>
  <c r="M3" i="1"/>
  <c r="K3" i="1"/>
  <c r="M21" i="2"/>
  <c r="K21" i="2"/>
  <c r="J21" i="2"/>
  <c r="L21" i="2"/>
  <c r="L22" i="3"/>
  <c r="J22" i="3"/>
  <c r="K22" i="3"/>
  <c r="M22" i="3"/>
  <c r="M18" i="2"/>
  <c r="K18" i="2"/>
  <c r="J18" i="2"/>
  <c r="L18" i="2"/>
  <c r="M5" i="2"/>
  <c r="K5" i="2"/>
  <c r="L5" i="2"/>
  <c r="J5" i="2"/>
  <c r="M20" i="2"/>
  <c r="K20" i="2"/>
  <c r="J20" i="2"/>
  <c r="L20" i="2"/>
  <c r="L19" i="3"/>
  <c r="J19" i="3"/>
  <c r="K19" i="3"/>
  <c r="M19" i="3"/>
  <c r="C6" i="3"/>
  <c r="D6" i="3" s="1"/>
  <c r="L6" i="3" l="1"/>
  <c r="J6" i="3"/>
  <c r="K6" i="3"/>
  <c r="M6" i="3"/>
  <c r="C27" i="1"/>
  <c r="D27" i="1" s="1"/>
  <c r="C12" i="1"/>
  <c r="D12" i="1" s="1"/>
  <c r="C25" i="2"/>
  <c r="D25" i="2" s="1"/>
  <c r="C17" i="3"/>
  <c r="D17" i="3" s="1"/>
  <c r="C12" i="3"/>
  <c r="D12" i="3" s="1"/>
  <c r="C18" i="3"/>
  <c r="D18" i="3" s="1"/>
  <c r="C10" i="1"/>
  <c r="D10" i="1" s="1"/>
  <c r="C7" i="2"/>
  <c r="D7" i="2" s="1"/>
  <c r="C4" i="3"/>
  <c r="D4" i="3" s="1"/>
  <c r="C9" i="2"/>
  <c r="D9" i="2" s="1"/>
  <c r="M9" i="2" l="1"/>
  <c r="K9" i="2"/>
  <c r="L9" i="2"/>
  <c r="J9" i="2"/>
  <c r="M7" i="2"/>
  <c r="K7" i="2"/>
  <c r="L7" i="2"/>
  <c r="J7" i="2"/>
  <c r="L18" i="3"/>
  <c r="J18" i="3"/>
  <c r="K18" i="3"/>
  <c r="M18" i="3"/>
  <c r="L17" i="3"/>
  <c r="J17" i="3"/>
  <c r="K17" i="3"/>
  <c r="M17" i="3"/>
  <c r="M12" i="1"/>
  <c r="K12" i="1"/>
  <c r="L12" i="1"/>
  <c r="J12" i="1"/>
  <c r="L4" i="3"/>
  <c r="J4" i="3"/>
  <c r="K4" i="3"/>
  <c r="M4" i="3"/>
  <c r="M10" i="1"/>
  <c r="K10" i="1"/>
  <c r="L10" i="1"/>
  <c r="J10" i="1"/>
  <c r="L12" i="3"/>
  <c r="J12" i="3"/>
  <c r="K12" i="3"/>
  <c r="M12" i="3"/>
  <c r="M25" i="2"/>
  <c r="K25" i="2"/>
  <c r="J25" i="2"/>
  <c r="L25" i="2"/>
  <c r="L27" i="1"/>
  <c r="J27" i="1"/>
  <c r="M27" i="1"/>
  <c r="K27" i="1"/>
  <c r="C22" i="2"/>
  <c r="D22" i="2" s="1"/>
  <c r="C25" i="1"/>
  <c r="D25" i="1" s="1"/>
  <c r="M25" i="1" l="1"/>
  <c r="L25" i="1"/>
  <c r="J25" i="1"/>
  <c r="K25" i="1"/>
  <c r="M22" i="2"/>
  <c r="K22" i="2"/>
  <c r="J22" i="2"/>
  <c r="L22" i="2"/>
  <c r="C3" i="2"/>
  <c r="D3" i="2" s="1"/>
  <c r="C8" i="3"/>
  <c r="D8" i="3" s="1"/>
  <c r="C9" i="1"/>
  <c r="D9" i="1" s="1"/>
  <c r="C18" i="1"/>
  <c r="D18" i="1" s="1"/>
  <c r="C21" i="3"/>
  <c r="D21" i="3" s="1"/>
  <c r="L21" i="3" l="1"/>
  <c r="J21" i="3"/>
  <c r="K21" i="3"/>
  <c r="M21" i="3"/>
  <c r="M9" i="1"/>
  <c r="L9" i="1"/>
  <c r="J9" i="1"/>
  <c r="K9" i="1"/>
  <c r="M3" i="2"/>
  <c r="K3" i="2"/>
  <c r="L3" i="2"/>
  <c r="J3" i="2"/>
  <c r="M18" i="1"/>
  <c r="K18" i="1"/>
  <c r="L18" i="1"/>
  <c r="J18" i="1"/>
  <c r="L8" i="3"/>
  <c r="J8" i="3"/>
  <c r="K8" i="3"/>
  <c r="M8" i="3"/>
  <c r="C22" i="1"/>
  <c r="D22" i="1" s="1"/>
  <c r="C6" i="1"/>
  <c r="D6" i="1" s="1"/>
  <c r="C19" i="1"/>
  <c r="D19" i="1" s="1"/>
  <c r="C5" i="1"/>
  <c r="D5" i="1" s="1"/>
  <c r="C7" i="1"/>
  <c r="D7" i="1" s="1"/>
  <c r="C21" i="1"/>
  <c r="D21" i="1" s="1"/>
  <c r="C9" i="3"/>
  <c r="D9" i="3" s="1"/>
  <c r="C17" i="1"/>
  <c r="D17" i="1" s="1"/>
  <c r="C8" i="1"/>
  <c r="D8" i="1" s="1"/>
  <c r="C23" i="2"/>
  <c r="D23" i="2" s="1"/>
  <c r="C23" i="3"/>
  <c r="D23" i="3" s="1"/>
  <c r="C13" i="1"/>
  <c r="D13" i="1" s="1"/>
  <c r="L23" i="3" l="1"/>
  <c r="J23" i="3"/>
  <c r="K23" i="3"/>
  <c r="M23" i="3"/>
  <c r="G6" i="3" s="1"/>
  <c r="H6" i="3" s="1"/>
  <c r="M8" i="1"/>
  <c r="K8" i="1"/>
  <c r="L8" i="1"/>
  <c r="J8" i="1"/>
  <c r="L9" i="3"/>
  <c r="J9" i="3"/>
  <c r="K9" i="3"/>
  <c r="M9" i="3"/>
  <c r="L7" i="1"/>
  <c r="J7" i="1"/>
  <c r="M7" i="1"/>
  <c r="K7" i="1"/>
  <c r="L19" i="1"/>
  <c r="J19" i="1"/>
  <c r="M19" i="1"/>
  <c r="K19" i="1"/>
  <c r="M22" i="1"/>
  <c r="K22" i="1"/>
  <c r="L22" i="1"/>
  <c r="J22" i="1"/>
  <c r="G4" i="3"/>
  <c r="H4" i="3" s="1"/>
  <c r="G5" i="3"/>
  <c r="H5" i="3" s="1"/>
  <c r="M13" i="1"/>
  <c r="L13" i="1"/>
  <c r="J13" i="1"/>
  <c r="K13" i="1"/>
  <c r="M23" i="2"/>
  <c r="K23" i="2"/>
  <c r="J23" i="2"/>
  <c r="L23" i="2"/>
  <c r="M17" i="1"/>
  <c r="L17" i="1"/>
  <c r="J17" i="1"/>
  <c r="K17" i="1"/>
  <c r="M21" i="1"/>
  <c r="L21" i="1"/>
  <c r="J21" i="1"/>
  <c r="K21" i="1"/>
  <c r="L5" i="1"/>
  <c r="M5" i="1"/>
  <c r="J5" i="1"/>
  <c r="K5" i="1"/>
  <c r="M6" i="1"/>
  <c r="L6" i="1"/>
  <c r="K6" i="1"/>
  <c r="J6" i="1"/>
  <c r="G3" i="3"/>
  <c r="H3" i="3" s="1"/>
  <c r="C15" i="2"/>
  <c r="D15" i="2" s="1"/>
  <c r="C30" i="1"/>
  <c r="D30" i="1" s="1"/>
  <c r="C6" i="2"/>
  <c r="D6" i="2" s="1"/>
  <c r="C29" i="1"/>
  <c r="D29" i="1" s="1"/>
  <c r="M29" i="1" l="1"/>
  <c r="L29" i="1"/>
  <c r="J29" i="1"/>
  <c r="K29" i="1"/>
  <c r="G4" i="1" s="1"/>
  <c r="M30" i="1"/>
  <c r="K30" i="1"/>
  <c r="L30" i="1"/>
  <c r="J30" i="1"/>
  <c r="G3" i="1" s="1"/>
  <c r="G6" i="1"/>
  <c r="M6" i="2"/>
  <c r="K6" i="2"/>
  <c r="L6" i="2"/>
  <c r="J6" i="2"/>
  <c r="G3" i="2" s="1"/>
  <c r="H3" i="2" s="1"/>
  <c r="M15" i="2"/>
  <c r="K15" i="2"/>
  <c r="J15" i="2"/>
  <c r="L15" i="2"/>
  <c r="G5" i="1"/>
  <c r="B3" i="4" l="1"/>
  <c r="C3" i="4" s="1"/>
  <c r="H3" i="1"/>
  <c r="H4" i="1"/>
  <c r="H5" i="1"/>
  <c r="G4" i="2"/>
  <c r="H4" i="2" s="1"/>
  <c r="B6" i="4"/>
  <c r="H6" i="1"/>
  <c r="G5" i="2"/>
  <c r="H5" i="2" s="1"/>
  <c r="G6" i="2"/>
  <c r="H6" i="2" s="1"/>
  <c r="B5" i="4" l="1"/>
  <c r="B4" i="4"/>
</calcChain>
</file>

<file path=xl/sharedStrings.xml><?xml version="1.0" encoding="utf-8"?>
<sst xmlns="http://schemas.openxmlformats.org/spreadsheetml/2006/main" count="58" uniqueCount="19">
  <si>
    <t>№</t>
  </si>
  <si>
    <t>Ф.И. участника</t>
  </si>
  <si>
    <t>Уровень сформированности навыков</t>
  </si>
  <si>
    <t>Отметка</t>
  </si>
  <si>
    <t>9а</t>
  </si>
  <si>
    <t>9б</t>
  </si>
  <si>
    <t>класс</t>
  </si>
  <si>
    <t>9в</t>
  </si>
  <si>
    <t>Уровень</t>
  </si>
  <si>
    <t>кол-во человек</t>
  </si>
  <si>
    <t>%</t>
  </si>
  <si>
    <t>ВЫСОКИЙ</t>
  </si>
  <si>
    <t>ПОВЫШЕННЫЙ</t>
  </si>
  <si>
    <t>БАЗОВЫЙ</t>
  </si>
  <si>
    <t>НИЗКИЙ</t>
  </si>
  <si>
    <t>"5"</t>
  </si>
  <si>
    <t>"4"</t>
  </si>
  <si>
    <t>"3"</t>
  </si>
  <si>
    <t>"2"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</si>
</sst>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2" fillId="0" borderId="2" xfId="0" applyFont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0" xfId="0" applyFont="1" applyProtection="1"/>
    <xf numFmtId="0" fontId="1" fillId="0" borderId="4" xfId="0" applyFont="1" applyBorder="1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1" fontId="1" fillId="0" borderId="1" xfId="1" applyNumberFormat="1" applyFont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0;&#1089;&#1086;&#1082;%20&#1091;&#1095;&#1072;&#1089;&#1090;&#1085;&#1080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участников"/>
      <sheetName val="Лист2"/>
      <sheetName val="Лист3"/>
    </sheetNames>
    <sheetDataSet>
      <sheetData sheetId="0">
        <row r="4">
          <cell r="B4" t="str">
            <v>Александрова Мария</v>
          </cell>
          <cell r="C4" t="str">
            <v>9а</v>
          </cell>
          <cell r="I4" t="str">
            <v>Тельнова Вера</v>
          </cell>
          <cell r="J4" t="str">
            <v>В</v>
          </cell>
        </row>
        <row r="5">
          <cell r="B5" t="str">
            <v>Аюшинов Денис</v>
          </cell>
          <cell r="C5" t="str">
            <v>9а</v>
          </cell>
          <cell r="I5" t="str">
            <v>Хангаринов Николай</v>
          </cell>
          <cell r="J5" t="str">
            <v>П</v>
          </cell>
        </row>
        <row r="6">
          <cell r="B6" t="str">
            <v>Багаева Ольга</v>
          </cell>
          <cell r="C6" t="str">
            <v>9а</v>
          </cell>
          <cell r="I6" t="str">
            <v>Калиничев Алексей</v>
          </cell>
          <cell r="J6" t="str">
            <v>Б</v>
          </cell>
        </row>
        <row r="7">
          <cell r="B7" t="str">
            <v>Балсуханова Мария</v>
          </cell>
          <cell r="C7" t="str">
            <v>9а</v>
          </cell>
          <cell r="I7" t="str">
            <v>Башинов Никита</v>
          </cell>
          <cell r="J7" t="str">
            <v>В</v>
          </cell>
        </row>
        <row r="8">
          <cell r="B8" t="str">
            <v>Батудаев Ким</v>
          </cell>
          <cell r="C8" t="str">
            <v>9а</v>
          </cell>
          <cell r="I8" t="str">
            <v>Никитина Елена</v>
          </cell>
          <cell r="J8" t="str">
            <v>П</v>
          </cell>
        </row>
        <row r="9">
          <cell r="B9" t="str">
            <v>Береговой Александр</v>
          </cell>
          <cell r="C9" t="str">
            <v>9а</v>
          </cell>
          <cell r="I9" t="str">
            <v>Иванова Лилия</v>
          </cell>
          <cell r="J9" t="str">
            <v>П</v>
          </cell>
        </row>
        <row r="10">
          <cell r="B10" t="str">
            <v>Богданов Сергей</v>
          </cell>
          <cell r="C10" t="str">
            <v>9а</v>
          </cell>
          <cell r="I10" t="str">
            <v>Бутырина Елизавета</v>
          </cell>
          <cell r="J10" t="str">
            <v>Б</v>
          </cell>
        </row>
        <row r="11">
          <cell r="B11" t="str">
            <v>Богданова Злата</v>
          </cell>
          <cell r="C11" t="str">
            <v>9а</v>
          </cell>
          <cell r="I11" t="str">
            <v>Окроян Сюзанна</v>
          </cell>
          <cell r="J11" t="str">
            <v>Б</v>
          </cell>
        </row>
        <row r="12">
          <cell r="B12" t="str">
            <v>Будаева Дарья</v>
          </cell>
          <cell r="C12" t="str">
            <v>9а</v>
          </cell>
          <cell r="I12" t="str">
            <v>Богданова Злата</v>
          </cell>
          <cell r="J12" t="str">
            <v>В</v>
          </cell>
        </row>
        <row r="13">
          <cell r="B13" t="str">
            <v>Буланова Анастасия</v>
          </cell>
          <cell r="C13" t="str">
            <v>9а</v>
          </cell>
          <cell r="I13" t="str">
            <v>Иванова Анастасия</v>
          </cell>
          <cell r="J13" t="str">
            <v>П</v>
          </cell>
        </row>
        <row r="14">
          <cell r="B14" t="str">
            <v>Дугаржапова Арина</v>
          </cell>
          <cell r="C14" t="str">
            <v>9а</v>
          </cell>
          <cell r="I14" t="str">
            <v>Ощепков Валерий</v>
          </cell>
          <cell r="J14" t="str">
            <v>Б</v>
          </cell>
        </row>
        <row r="15">
          <cell r="B15" t="str">
            <v>Зайцев Данил</v>
          </cell>
          <cell r="C15" t="str">
            <v>9а</v>
          </cell>
          <cell r="I15" t="str">
            <v>Черепанова Дина</v>
          </cell>
          <cell r="J15" t="str">
            <v>Б</v>
          </cell>
        </row>
        <row r="16">
          <cell r="B16" t="str">
            <v>Команденко Юрий</v>
          </cell>
          <cell r="C16" t="str">
            <v>9а</v>
          </cell>
          <cell r="I16" t="str">
            <v>Буланова Анастасия</v>
          </cell>
          <cell r="J16" t="str">
            <v>П</v>
          </cell>
        </row>
        <row r="17">
          <cell r="B17" t="str">
            <v>Куликова Анна</v>
          </cell>
          <cell r="C17" t="str">
            <v>9а</v>
          </cell>
          <cell r="I17" t="str">
            <v>Малышев Вячеслав</v>
          </cell>
          <cell r="J17" t="str">
            <v>В</v>
          </cell>
        </row>
        <row r="18">
          <cell r="B18" t="str">
            <v>Куцек Анастасия</v>
          </cell>
          <cell r="C18" t="str">
            <v>9а</v>
          </cell>
          <cell r="I18" t="str">
            <v>Дугаржапова Арина</v>
          </cell>
          <cell r="J18" t="str">
            <v>В</v>
          </cell>
        </row>
        <row r="19">
          <cell r="B19" t="str">
            <v>Матвеев Алексей</v>
          </cell>
          <cell r="C19" t="str">
            <v>9а</v>
          </cell>
          <cell r="I19" t="str">
            <v>Хамаева Ирина</v>
          </cell>
          <cell r="J19" t="str">
            <v>В</v>
          </cell>
        </row>
        <row r="20">
          <cell r="B20" t="str">
            <v>Москвитина Юлия</v>
          </cell>
          <cell r="C20" t="str">
            <v>9а</v>
          </cell>
          <cell r="I20" t="str">
            <v>Хоткин Юрий</v>
          </cell>
          <cell r="J20" t="str">
            <v>В</v>
          </cell>
        </row>
        <row r="21">
          <cell r="B21" t="str">
            <v>Мухаметзянова Мария</v>
          </cell>
          <cell r="C21" t="str">
            <v>9а</v>
          </cell>
          <cell r="I21" t="str">
            <v>Балтаков Вадим</v>
          </cell>
          <cell r="J21" t="str">
            <v>П</v>
          </cell>
        </row>
        <row r="22">
          <cell r="B22" t="str">
            <v>Нашкеев Максим</v>
          </cell>
          <cell r="C22" t="str">
            <v>9а</v>
          </cell>
          <cell r="I22" t="str">
            <v>Любославский Александр</v>
          </cell>
          <cell r="J22" t="str">
            <v>В</v>
          </cell>
        </row>
        <row r="23">
          <cell r="B23" t="str">
            <v>Стогов Кирилл</v>
          </cell>
          <cell r="C23" t="str">
            <v>9а</v>
          </cell>
          <cell r="I23" t="str">
            <v>Кочоева Елизавета</v>
          </cell>
          <cell r="J23" t="str">
            <v>П</v>
          </cell>
        </row>
        <row r="24">
          <cell r="B24" t="str">
            <v>Сушкеев Владислав</v>
          </cell>
          <cell r="C24" t="str">
            <v>9а</v>
          </cell>
          <cell r="I24" t="str">
            <v>Михайлов Кирилл</v>
          </cell>
          <cell r="J24" t="str">
            <v>Б</v>
          </cell>
        </row>
        <row r="25">
          <cell r="B25" t="str">
            <v>Тайбинова Елена</v>
          </cell>
          <cell r="C25" t="str">
            <v>9а</v>
          </cell>
          <cell r="I25" t="str">
            <v>Каталкина Виктория</v>
          </cell>
          <cell r="J25" t="str">
            <v>Б</v>
          </cell>
        </row>
        <row r="26">
          <cell r="B26" t="str">
            <v>Тельнова Вера</v>
          </cell>
          <cell r="C26" t="str">
            <v>9а</v>
          </cell>
          <cell r="I26" t="str">
            <v>Орешников Андрей</v>
          </cell>
          <cell r="J26" t="str">
            <v>Б</v>
          </cell>
        </row>
        <row r="27">
          <cell r="B27" t="str">
            <v>Урбанов Денис</v>
          </cell>
          <cell r="C27" t="str">
            <v>9а</v>
          </cell>
          <cell r="I27" t="str">
            <v>Шарипова Анастасия</v>
          </cell>
          <cell r="J27" t="str">
            <v>В</v>
          </cell>
        </row>
        <row r="28">
          <cell r="B28" t="str">
            <v>Хамаева Ирина</v>
          </cell>
          <cell r="C28" t="str">
            <v>9а</v>
          </cell>
          <cell r="I28" t="str">
            <v>Тайбинова Елена</v>
          </cell>
          <cell r="J28" t="str">
            <v>В</v>
          </cell>
        </row>
        <row r="29">
          <cell r="B29" t="str">
            <v>Хоткин Юрий</v>
          </cell>
          <cell r="C29" t="str">
            <v>9а</v>
          </cell>
          <cell r="I29" t="str">
            <v>Николаев Андрей</v>
          </cell>
          <cell r="J29" t="str">
            <v>Б</v>
          </cell>
        </row>
        <row r="30">
          <cell r="B30" t="str">
            <v>Цыретаров Кирилл</v>
          </cell>
          <cell r="C30" t="str">
            <v>9а</v>
          </cell>
          <cell r="I30" t="str">
            <v>Шипицына Елена</v>
          </cell>
          <cell r="J30" t="str">
            <v>Б</v>
          </cell>
        </row>
        <row r="31">
          <cell r="B31" t="str">
            <v>Шулунова Алёна</v>
          </cell>
          <cell r="C31" t="str">
            <v>9а</v>
          </cell>
          <cell r="I31" t="str">
            <v>Гранин Денис</v>
          </cell>
          <cell r="J31" t="str">
            <v>П</v>
          </cell>
        </row>
        <row r="32">
          <cell r="B32" t="str">
            <v>Ахтемзянов Ильдар</v>
          </cell>
          <cell r="C32" t="str">
            <v>9б</v>
          </cell>
          <cell r="I32" t="str">
            <v>Сушкеев Владислав</v>
          </cell>
          <cell r="J32" t="str">
            <v>В</v>
          </cell>
        </row>
        <row r="33">
          <cell r="B33" t="str">
            <v>Балтаков Вадим</v>
          </cell>
          <cell r="I33" t="str">
            <v>Хикматуллина Алия</v>
          </cell>
          <cell r="J33" t="str">
            <v>П</v>
          </cell>
        </row>
        <row r="34">
          <cell r="B34" t="str">
            <v>Дерюгин Алексей</v>
          </cell>
          <cell r="I34" t="str">
            <v>Попов Николай</v>
          </cell>
          <cell r="J34" t="str">
            <v>Б</v>
          </cell>
        </row>
        <row r="35">
          <cell r="B35" t="str">
            <v>Иванова Анастасия</v>
          </cell>
          <cell r="I35" t="str">
            <v>Пинигин Василий</v>
          </cell>
          <cell r="J35" t="str">
            <v>В</v>
          </cell>
        </row>
        <row r="36">
          <cell r="B36" t="str">
            <v>Иванова Лилия</v>
          </cell>
          <cell r="I36" t="str">
            <v>Шаранхаева Алина</v>
          </cell>
          <cell r="J36" t="str">
            <v>П</v>
          </cell>
        </row>
        <row r="37">
          <cell r="B37" t="str">
            <v>Инкижинова Александра</v>
          </cell>
          <cell r="I37" t="str">
            <v>Тармаханова Мария</v>
          </cell>
          <cell r="J37" t="str">
            <v>В</v>
          </cell>
        </row>
        <row r="38">
          <cell r="B38" t="str">
            <v>Калиничев Алексей</v>
          </cell>
          <cell r="I38" t="str">
            <v>Фомин Андрей</v>
          </cell>
          <cell r="J38" t="str">
            <v>Б</v>
          </cell>
        </row>
        <row r="39">
          <cell r="B39" t="str">
            <v>Каталкина Виктория</v>
          </cell>
          <cell r="I39" t="str">
            <v>Кочоева Виолетта</v>
          </cell>
          <cell r="J39" t="str">
            <v>В</v>
          </cell>
        </row>
        <row r="40">
          <cell r="B40" t="str">
            <v>Кочоева Виолетта</v>
          </cell>
          <cell r="I40" t="str">
            <v>Куликова Анна</v>
          </cell>
          <cell r="J40" t="str">
            <v>Б</v>
          </cell>
        </row>
        <row r="41">
          <cell r="B41" t="str">
            <v>Кочоева Елизавета</v>
          </cell>
          <cell r="I41" t="str">
            <v>Ильин Владимир</v>
          </cell>
          <cell r="J41" t="str">
            <v>Б</v>
          </cell>
        </row>
        <row r="42">
          <cell r="B42" t="str">
            <v>Куденев Кирилл</v>
          </cell>
          <cell r="I42" t="str">
            <v>Монзоев Андрей</v>
          </cell>
          <cell r="J42" t="str">
            <v>П</v>
          </cell>
        </row>
        <row r="43">
          <cell r="B43" t="str">
            <v>Леженин Валерий</v>
          </cell>
          <cell r="I43" t="str">
            <v>Урбанов Денис</v>
          </cell>
          <cell r="J43" t="str">
            <v>Б</v>
          </cell>
        </row>
        <row r="44">
          <cell r="B44" t="str">
            <v>Никитина Елена</v>
          </cell>
          <cell r="I44" t="str">
            <v>Тумакова Анастасия</v>
          </cell>
          <cell r="J44" t="str">
            <v>П</v>
          </cell>
        </row>
        <row r="45">
          <cell r="B45" t="str">
            <v>Николаев Андрей</v>
          </cell>
          <cell r="I45" t="str">
            <v>Царьков Евгений</v>
          </cell>
          <cell r="J45" t="str">
            <v>П</v>
          </cell>
        </row>
        <row r="46">
          <cell r="B46" t="str">
            <v>Орешников Андрей</v>
          </cell>
          <cell r="I46" t="str">
            <v>Зайцев Данил</v>
          </cell>
          <cell r="J46" t="str">
            <v>П</v>
          </cell>
        </row>
        <row r="47">
          <cell r="B47" t="str">
            <v>Тараев Иннокентий</v>
          </cell>
          <cell r="I47" t="str">
            <v>Толкачёва Анастасия</v>
          </cell>
          <cell r="J47" t="str">
            <v>П</v>
          </cell>
        </row>
        <row r="48">
          <cell r="B48" t="str">
            <v>Тармаханова Мария</v>
          </cell>
          <cell r="I48" t="str">
            <v>Будаева Дарья</v>
          </cell>
          <cell r="J48" t="str">
            <v>В</v>
          </cell>
        </row>
        <row r="49">
          <cell r="B49" t="str">
            <v>Толкачёва Анастасия</v>
          </cell>
          <cell r="I49" t="str">
            <v>Никитеев Дмитрий</v>
          </cell>
          <cell r="J49" t="str">
            <v>Б</v>
          </cell>
        </row>
        <row r="50">
          <cell r="B50" t="str">
            <v>Тумакова Анастасия</v>
          </cell>
          <cell r="I50" t="str">
            <v>Москвитин Алексей</v>
          </cell>
          <cell r="J50" t="str">
            <v>П</v>
          </cell>
        </row>
        <row r="51">
          <cell r="B51" t="str">
            <v>Хангаринов Николай</v>
          </cell>
          <cell r="I51" t="str">
            <v>Леженин Валерий</v>
          </cell>
          <cell r="J51" t="str">
            <v>Б</v>
          </cell>
        </row>
        <row r="52">
          <cell r="B52" t="str">
            <v>Хикматуллина Алия</v>
          </cell>
          <cell r="I52" t="str">
            <v>Аюшинов Денис</v>
          </cell>
          <cell r="J52" t="str">
            <v>П</v>
          </cell>
        </row>
        <row r="53">
          <cell r="B53" t="str">
            <v>Царьков Евгений</v>
          </cell>
          <cell r="I53" t="str">
            <v>Дерюгин Алексей</v>
          </cell>
          <cell r="J53" t="str">
            <v>П</v>
          </cell>
        </row>
        <row r="54">
          <cell r="B54" t="str">
            <v>Черепанова Дина</v>
          </cell>
          <cell r="I54" t="str">
            <v>Агафонова Виктория</v>
          </cell>
          <cell r="J54" t="str">
            <v>Б</v>
          </cell>
        </row>
        <row r="55">
          <cell r="B55" t="str">
            <v>Шарипова Анастасия</v>
          </cell>
          <cell r="I55" t="str">
            <v>Куденев Кирилл</v>
          </cell>
          <cell r="J55" t="str">
            <v>Б</v>
          </cell>
        </row>
        <row r="56">
          <cell r="B56" t="str">
            <v>Агафонова Виктория</v>
          </cell>
          <cell r="C56" t="str">
            <v>9в</v>
          </cell>
          <cell r="I56" t="str">
            <v>Команденко Юрий</v>
          </cell>
          <cell r="J56" t="str">
            <v>В</v>
          </cell>
        </row>
        <row r="57">
          <cell r="B57" t="str">
            <v>Башинов Никита</v>
          </cell>
          <cell r="C57" t="str">
            <v>9в</v>
          </cell>
          <cell r="I57" t="str">
            <v>Инкижинова Александра</v>
          </cell>
          <cell r="J57" t="str">
            <v>П</v>
          </cell>
        </row>
        <row r="58">
          <cell r="B58" t="str">
            <v>Бутырина Валерия</v>
          </cell>
          <cell r="C58" t="str">
            <v>9в</v>
          </cell>
          <cell r="I58" t="str">
            <v>Мухаметзянова Мария</v>
          </cell>
          <cell r="J58" t="str">
            <v>П</v>
          </cell>
        </row>
        <row r="59">
          <cell r="B59" t="str">
            <v>Бутырина Елизавета</v>
          </cell>
          <cell r="C59" t="str">
            <v>9в</v>
          </cell>
          <cell r="I59" t="str">
            <v>Александрова Мария</v>
          </cell>
          <cell r="J59" t="str">
            <v>В</v>
          </cell>
        </row>
        <row r="60">
          <cell r="B60" t="str">
            <v>Гранин Денис</v>
          </cell>
          <cell r="C60" t="str">
            <v>9в</v>
          </cell>
          <cell r="I60" t="str">
            <v>Юрышева Светлана</v>
          </cell>
          <cell r="J60" t="str">
            <v>П</v>
          </cell>
        </row>
        <row r="61">
          <cell r="B61" t="str">
            <v>Даниленко Анастасия</v>
          </cell>
          <cell r="C61" t="str">
            <v>9в</v>
          </cell>
          <cell r="I61" t="str">
            <v>Хахархаев Валерьян</v>
          </cell>
          <cell r="J61" t="str">
            <v>В</v>
          </cell>
        </row>
        <row r="62">
          <cell r="B62" t="str">
            <v>Ильин Владимир</v>
          </cell>
          <cell r="C62" t="str">
            <v>9в</v>
          </cell>
          <cell r="I62" t="str">
            <v>Лухнёв Николай</v>
          </cell>
          <cell r="J62" t="str">
            <v>Б</v>
          </cell>
        </row>
        <row r="63">
          <cell r="B63" t="str">
            <v>Лухнёв Николай</v>
          </cell>
          <cell r="C63" t="str">
            <v>9в</v>
          </cell>
          <cell r="I63" t="str">
            <v>Тараев Иннокентий</v>
          </cell>
          <cell r="J63" t="str">
            <v>Н</v>
          </cell>
        </row>
        <row r="64">
          <cell r="B64" t="str">
            <v>Любославский Александр</v>
          </cell>
          <cell r="C64" t="str">
            <v>9в</v>
          </cell>
          <cell r="I64" t="str">
            <v>Бутырина Валерия</v>
          </cell>
          <cell r="J64" t="str">
            <v>Б</v>
          </cell>
        </row>
        <row r="65">
          <cell r="B65" t="str">
            <v>Малышев Вячеслав</v>
          </cell>
          <cell r="C65" t="str">
            <v>9в</v>
          </cell>
          <cell r="I65" t="str">
            <v>Стогов Кирилл</v>
          </cell>
          <cell r="J65" t="str">
            <v>В</v>
          </cell>
        </row>
        <row r="66">
          <cell r="B66" t="str">
            <v>Михайлов Кирилл</v>
          </cell>
          <cell r="C66" t="str">
            <v>9в</v>
          </cell>
          <cell r="I66" t="str">
            <v>Багаева Ольга</v>
          </cell>
          <cell r="J66" t="str">
            <v>В</v>
          </cell>
        </row>
        <row r="67">
          <cell r="B67" t="str">
            <v>Монзоев Андрей</v>
          </cell>
          <cell r="C67" t="str">
            <v>9в</v>
          </cell>
          <cell r="I67" t="str">
            <v>Балсуханова Мария</v>
          </cell>
          <cell r="J67" t="str">
            <v>В</v>
          </cell>
        </row>
        <row r="68">
          <cell r="B68" t="str">
            <v>Москвитин Алексей</v>
          </cell>
          <cell r="C68" t="str">
            <v>9в</v>
          </cell>
          <cell r="I68" t="str">
            <v>Москвитина Юлия</v>
          </cell>
          <cell r="J68" t="str">
            <v>В</v>
          </cell>
        </row>
        <row r="69">
          <cell r="B69" t="str">
            <v>Никитеев Дмитрий</v>
          </cell>
          <cell r="C69" t="str">
            <v>9в</v>
          </cell>
          <cell r="I69" t="str">
            <v>Куцек Анастасия</v>
          </cell>
          <cell r="J69" t="str">
            <v>В</v>
          </cell>
        </row>
        <row r="70">
          <cell r="B70" t="str">
            <v>Окроян Сюзанна</v>
          </cell>
          <cell r="C70" t="str">
            <v>9в</v>
          </cell>
          <cell r="I70" t="str">
            <v>Нашкеев Максим</v>
          </cell>
          <cell r="J70" t="str">
            <v>В</v>
          </cell>
        </row>
        <row r="71">
          <cell r="B71" t="str">
            <v>Ощепков Валерий</v>
          </cell>
          <cell r="C71" t="str">
            <v>9в</v>
          </cell>
          <cell r="I71" t="str">
            <v>Батудаев Ким</v>
          </cell>
          <cell r="J71" t="str">
            <v>В</v>
          </cell>
        </row>
        <row r="72">
          <cell r="B72" t="str">
            <v>Пинигин Василий</v>
          </cell>
          <cell r="C72" t="str">
            <v>9в</v>
          </cell>
          <cell r="I72" t="str">
            <v>Цыретаров Кирилл</v>
          </cell>
          <cell r="J72" t="str">
            <v>В</v>
          </cell>
        </row>
        <row r="73">
          <cell r="B73" t="str">
            <v>Попов Николай</v>
          </cell>
          <cell r="C73" t="str">
            <v>9в</v>
          </cell>
          <cell r="I73" t="str">
            <v>Шулунова Алёна</v>
          </cell>
          <cell r="J73" t="str">
            <v>В</v>
          </cell>
        </row>
        <row r="74">
          <cell r="B74" t="str">
            <v>Унхеева Мария</v>
          </cell>
          <cell r="C74" t="str">
            <v>9в</v>
          </cell>
          <cell r="I74" t="str">
            <v>Ахтемзянов Ильдар</v>
          </cell>
          <cell r="J74" t="str">
            <v>Н</v>
          </cell>
        </row>
        <row r="75">
          <cell r="B75" t="str">
            <v>Фомин Андрей</v>
          </cell>
          <cell r="C75" t="str">
            <v>9в</v>
          </cell>
          <cell r="I75" t="str">
            <v>Даниленко Анастасия</v>
          </cell>
          <cell r="J75" t="str">
            <v>П</v>
          </cell>
        </row>
        <row r="76">
          <cell r="B76" t="str">
            <v>Хахархаев Валерьян</v>
          </cell>
          <cell r="C76" t="str">
            <v>9в</v>
          </cell>
          <cell r="I76" t="str">
            <v>Богданов Сергей</v>
          </cell>
          <cell r="J76" t="str">
            <v>В</v>
          </cell>
        </row>
        <row r="77">
          <cell r="B77" t="str">
            <v>Шаранхаева Алина</v>
          </cell>
          <cell r="C77" t="str">
            <v>9в</v>
          </cell>
          <cell r="I77" t="str">
            <v>Матвеев Алексей</v>
          </cell>
          <cell r="J77" t="str">
            <v>П</v>
          </cell>
        </row>
        <row r="78">
          <cell r="B78" t="str">
            <v>Шипицына Елена</v>
          </cell>
          <cell r="C78" t="str">
            <v>9в</v>
          </cell>
          <cell r="I78" t="str">
            <v>Унхеева Мария</v>
          </cell>
          <cell r="J78" t="str">
            <v>Б</v>
          </cell>
        </row>
        <row r="79">
          <cell r="B79" t="str">
            <v>Юрышева Светлана</v>
          </cell>
          <cell r="C79" t="str">
            <v>9в</v>
          </cell>
          <cell r="I79" t="str">
            <v>Береговой Александр</v>
          </cell>
          <cell r="J79" t="str">
            <v>П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I1" sqref="I1:N1048576"/>
    </sheetView>
  </sheetViews>
  <sheetFormatPr defaultColWidth="9.140625" defaultRowHeight="15" x14ac:dyDescent="0.25"/>
  <cols>
    <col min="1" max="1" width="4.5703125" style="8" customWidth="1"/>
    <col min="2" max="2" width="26.28515625" style="8" customWidth="1"/>
    <col min="3" max="3" width="24.5703125" style="8" customWidth="1"/>
    <col min="4" max="5" width="9.140625" style="8"/>
    <col min="6" max="6" width="20.42578125" style="8" customWidth="1"/>
    <col min="7" max="7" width="10.42578125" style="8" customWidth="1"/>
    <col min="8" max="8" width="9.140625" style="8"/>
    <col min="9" max="9" width="9" style="8" hidden="1" customWidth="1"/>
    <col min="10" max="14" width="0" style="8" hidden="1" customWidth="1"/>
    <col min="15" max="16384" width="9.140625" style="8"/>
  </cols>
  <sheetData>
    <row r="1" spans="1:13" ht="20.25" x14ac:dyDescent="0.3">
      <c r="B1" s="9" t="s">
        <v>4</v>
      </c>
      <c r="C1" s="10" t="s">
        <v>6</v>
      </c>
      <c r="E1" s="11"/>
    </row>
    <row r="2" spans="1:13" ht="47.25" x14ac:dyDescent="0.25">
      <c r="A2" s="12" t="s">
        <v>0</v>
      </c>
      <c r="B2" s="12" t="s">
        <v>1</v>
      </c>
      <c r="C2" s="13" t="s">
        <v>2</v>
      </c>
      <c r="D2" s="12" t="s">
        <v>3</v>
      </c>
      <c r="F2" s="12" t="s">
        <v>8</v>
      </c>
      <c r="G2" s="13" t="s">
        <v>9</v>
      </c>
      <c r="H2" s="12" t="s">
        <v>10</v>
      </c>
      <c r="J2" s="20" t="s">
        <v>15</v>
      </c>
      <c r="K2" s="21" t="s">
        <v>16</v>
      </c>
      <c r="L2" s="21" t="s">
        <v>17</v>
      </c>
      <c r="M2" s="21" t="s">
        <v>18</v>
      </c>
    </row>
    <row r="3" spans="1:13" ht="15.75" x14ac:dyDescent="0.25">
      <c r="A3" s="15">
        <v>1</v>
      </c>
      <c r="B3" s="15" t="str">
        <f>IF('[1]Список участников'!C4="9а",'[1]Список участников'!B4," ")</f>
        <v>Александрова Мария</v>
      </c>
      <c r="C3" s="15" t="str">
        <f>VLOOKUP(B3,'[1]Список участников'!$I$4:$J$79,2,0)</f>
        <v>В</v>
      </c>
      <c r="D3" s="15">
        <f>IF(C3="П",4,IF(C3="В",5,IF(C3="Б",3,2)))</f>
        <v>5</v>
      </c>
      <c r="F3" s="15" t="s">
        <v>11</v>
      </c>
      <c r="G3" s="23">
        <f>SUM(J3:J30)</f>
        <v>20</v>
      </c>
      <c r="H3" s="24">
        <f>(G3*100)/28</f>
        <v>71.428571428571431</v>
      </c>
      <c r="J3" s="22">
        <f>IF($D3=5,1," ")</f>
        <v>1</v>
      </c>
      <c r="K3" s="22" t="str">
        <f>IF($D3=4,1," ")</f>
        <v xml:space="preserve"> </v>
      </c>
      <c r="L3" s="22" t="str">
        <f>IF($D3=3,1," ")</f>
        <v xml:space="preserve"> </v>
      </c>
      <c r="M3" s="22" t="str">
        <f>IF($D3=2,1," ")</f>
        <v xml:space="preserve"> </v>
      </c>
    </row>
    <row r="4" spans="1:13" ht="15.75" x14ac:dyDescent="0.25">
      <c r="A4" s="15">
        <v>2</v>
      </c>
      <c r="B4" s="15" t="str">
        <f>IF('[1]Список участников'!C5="9а",'[1]Список участников'!B5," ")</f>
        <v>Аюшинов Денис</v>
      </c>
      <c r="C4" s="15" t="str">
        <f>VLOOKUP(B4,'[1]Список участников'!$I$4:$J$79,2,0)</f>
        <v>П</v>
      </c>
      <c r="D4" s="15">
        <f t="shared" ref="D4:D30" si="0">IF(C4="П",4,IF(C4="В",5,IF(C4="Б",3,2)))</f>
        <v>4</v>
      </c>
      <c r="F4" s="15" t="s">
        <v>12</v>
      </c>
      <c r="G4" s="23">
        <f>SUM(K3:K30)</f>
        <v>6</v>
      </c>
      <c r="H4" s="24">
        <f t="shared" ref="H4:H6" si="1">(G4*100)/28</f>
        <v>21.428571428571427</v>
      </c>
      <c r="J4" s="22" t="str">
        <f t="shared" ref="J4:J30" si="2">IF(D4=5,1," ")</f>
        <v xml:space="preserve"> </v>
      </c>
      <c r="K4" s="22">
        <f t="shared" ref="K4:K30" si="3">IF($D4=4,1," ")</f>
        <v>1</v>
      </c>
      <c r="L4" s="22" t="str">
        <f t="shared" ref="L4:L30" si="4">IF($D4=3,1," ")</f>
        <v xml:space="preserve"> </v>
      </c>
      <c r="M4" s="22" t="str">
        <f t="shared" ref="M4:M30" si="5">IF($D4=2,1," ")</f>
        <v xml:space="preserve"> </v>
      </c>
    </row>
    <row r="5" spans="1:13" ht="15.75" x14ac:dyDescent="0.25">
      <c r="A5" s="15">
        <v>3</v>
      </c>
      <c r="B5" s="15" t="str">
        <f>IF('[1]Список участников'!C6="9а",'[1]Список участников'!B6," ")</f>
        <v>Багаева Ольга</v>
      </c>
      <c r="C5" s="15" t="str">
        <f>VLOOKUP(B5,'[1]Список участников'!$I$4:$J$79,2,0)</f>
        <v>В</v>
      </c>
      <c r="D5" s="15">
        <f t="shared" si="0"/>
        <v>5</v>
      </c>
      <c r="F5" s="15" t="s">
        <v>13</v>
      </c>
      <c r="G5" s="23">
        <f>SUM(L3:L30)</f>
        <v>2</v>
      </c>
      <c r="H5" s="24">
        <f t="shared" si="1"/>
        <v>7.1428571428571432</v>
      </c>
      <c r="J5" s="22">
        <f t="shared" si="2"/>
        <v>1</v>
      </c>
      <c r="K5" s="22" t="str">
        <f t="shared" si="3"/>
        <v xml:space="preserve"> </v>
      </c>
      <c r="L5" s="22" t="str">
        <f t="shared" si="4"/>
        <v xml:space="preserve"> </v>
      </c>
      <c r="M5" s="22" t="str">
        <f t="shared" si="5"/>
        <v xml:space="preserve"> </v>
      </c>
    </row>
    <row r="6" spans="1:13" ht="15.75" x14ac:dyDescent="0.25">
      <c r="A6" s="15">
        <v>4</v>
      </c>
      <c r="B6" s="15" t="str">
        <f>IF('[1]Список участников'!C7="9а",'[1]Список участников'!B7," ")</f>
        <v>Балсуханова Мария</v>
      </c>
      <c r="C6" s="15" t="str">
        <f>VLOOKUP(B6,'[1]Список участников'!$I$4:$J$79,2,0)</f>
        <v>В</v>
      </c>
      <c r="D6" s="15">
        <f t="shared" si="0"/>
        <v>5</v>
      </c>
      <c r="F6" s="15" t="s">
        <v>14</v>
      </c>
      <c r="G6" s="23">
        <f>SUM(M3:M30)</f>
        <v>0</v>
      </c>
      <c r="H6" s="24">
        <f t="shared" si="1"/>
        <v>0</v>
      </c>
      <c r="J6" s="22">
        <f t="shared" si="2"/>
        <v>1</v>
      </c>
      <c r="K6" s="22" t="str">
        <f t="shared" si="3"/>
        <v xml:space="preserve"> </v>
      </c>
      <c r="L6" s="22" t="str">
        <f t="shared" si="4"/>
        <v xml:space="preserve"> </v>
      </c>
      <c r="M6" s="22" t="str">
        <f t="shared" si="5"/>
        <v xml:space="preserve"> </v>
      </c>
    </row>
    <row r="7" spans="1:13" ht="15.75" x14ac:dyDescent="0.25">
      <c r="A7" s="15">
        <v>5</v>
      </c>
      <c r="B7" s="15" t="str">
        <f>IF('[1]Список участников'!C8="9а",'[1]Список участников'!B8," ")</f>
        <v>Батудаев Ким</v>
      </c>
      <c r="C7" s="15" t="str">
        <f>VLOOKUP(B7,'[1]Список участников'!$I$4:$J$79,2,0)</f>
        <v>В</v>
      </c>
      <c r="D7" s="15">
        <f t="shared" si="0"/>
        <v>5</v>
      </c>
      <c r="G7" s="14"/>
      <c r="J7" s="22">
        <f t="shared" si="2"/>
        <v>1</v>
      </c>
      <c r="K7" s="22" t="str">
        <f t="shared" si="3"/>
        <v xml:space="preserve"> </v>
      </c>
      <c r="L7" s="22" t="str">
        <f t="shared" si="4"/>
        <v xml:space="preserve"> </v>
      </c>
      <c r="M7" s="22" t="str">
        <f t="shared" si="5"/>
        <v xml:space="preserve"> </v>
      </c>
    </row>
    <row r="8" spans="1:13" ht="15.75" x14ac:dyDescent="0.25">
      <c r="A8" s="15">
        <v>6</v>
      </c>
      <c r="B8" s="15" t="str">
        <f>IF('[1]Список участников'!C9="9а",'[1]Список участников'!B9," ")</f>
        <v>Береговой Александр</v>
      </c>
      <c r="C8" s="15" t="str">
        <f>VLOOKUP(B8,'[1]Список участников'!$I$4:$J$79,2,0)</f>
        <v>П</v>
      </c>
      <c r="D8" s="15">
        <f t="shared" si="0"/>
        <v>4</v>
      </c>
      <c r="G8" s="14"/>
      <c r="J8" s="22" t="str">
        <f t="shared" si="2"/>
        <v xml:space="preserve"> </v>
      </c>
      <c r="K8" s="22">
        <f t="shared" si="3"/>
        <v>1</v>
      </c>
      <c r="L8" s="22" t="str">
        <f t="shared" si="4"/>
        <v xml:space="preserve"> </v>
      </c>
      <c r="M8" s="22" t="str">
        <f t="shared" si="5"/>
        <v xml:space="preserve"> </v>
      </c>
    </row>
    <row r="9" spans="1:13" ht="15.75" x14ac:dyDescent="0.25">
      <c r="A9" s="15">
        <v>7</v>
      </c>
      <c r="B9" s="15" t="str">
        <f>IF('[1]Список участников'!C10="9а",'[1]Список участников'!B10," ")</f>
        <v>Богданов Сергей</v>
      </c>
      <c r="C9" s="15" t="str">
        <f>VLOOKUP(B9,'[1]Список участников'!$I$4:$J$79,2,0)</f>
        <v>В</v>
      </c>
      <c r="D9" s="15">
        <f t="shared" si="0"/>
        <v>5</v>
      </c>
      <c r="G9" s="14"/>
      <c r="J9" s="22">
        <f t="shared" si="2"/>
        <v>1</v>
      </c>
      <c r="K9" s="22" t="str">
        <f t="shared" si="3"/>
        <v xml:space="preserve"> </v>
      </c>
      <c r="L9" s="22" t="str">
        <f t="shared" si="4"/>
        <v xml:space="preserve"> </v>
      </c>
      <c r="M9" s="22" t="str">
        <f t="shared" si="5"/>
        <v xml:space="preserve"> </v>
      </c>
    </row>
    <row r="10" spans="1:13" ht="15.75" x14ac:dyDescent="0.25">
      <c r="A10" s="15">
        <v>8</v>
      </c>
      <c r="B10" s="15" t="str">
        <f>IF('[1]Список участников'!C11="9а",'[1]Список участников'!B11," ")</f>
        <v>Богданова Злата</v>
      </c>
      <c r="C10" s="15" t="str">
        <f>VLOOKUP(B10,'[1]Список участников'!$I$4:$J$79,2,0)</f>
        <v>В</v>
      </c>
      <c r="D10" s="15">
        <f t="shared" si="0"/>
        <v>5</v>
      </c>
      <c r="G10" s="14"/>
      <c r="J10" s="22">
        <f t="shared" si="2"/>
        <v>1</v>
      </c>
      <c r="K10" s="22" t="str">
        <f t="shared" si="3"/>
        <v xml:space="preserve"> </v>
      </c>
      <c r="L10" s="22" t="str">
        <f t="shared" si="4"/>
        <v xml:space="preserve"> </v>
      </c>
      <c r="M10" s="22" t="str">
        <f t="shared" si="5"/>
        <v xml:space="preserve"> </v>
      </c>
    </row>
    <row r="11" spans="1:13" ht="15.75" x14ac:dyDescent="0.25">
      <c r="A11" s="15">
        <v>9</v>
      </c>
      <c r="B11" s="15" t="str">
        <f>IF('[1]Список участников'!C12="9а",'[1]Список участников'!B12," ")</f>
        <v>Будаева Дарья</v>
      </c>
      <c r="C11" s="15" t="str">
        <f>VLOOKUP(B11,'[1]Список участников'!$I$4:$J$79,2,0)</f>
        <v>В</v>
      </c>
      <c r="D11" s="15">
        <f t="shared" si="0"/>
        <v>5</v>
      </c>
      <c r="G11" s="14"/>
      <c r="J11" s="22">
        <f t="shared" si="2"/>
        <v>1</v>
      </c>
      <c r="K11" s="22" t="str">
        <f t="shared" si="3"/>
        <v xml:space="preserve"> </v>
      </c>
      <c r="L11" s="22" t="str">
        <f t="shared" si="4"/>
        <v xml:space="preserve"> </v>
      </c>
      <c r="M11" s="22" t="str">
        <f t="shared" si="5"/>
        <v xml:space="preserve"> </v>
      </c>
    </row>
    <row r="12" spans="1:13" ht="15.75" x14ac:dyDescent="0.25">
      <c r="A12" s="15">
        <v>10</v>
      </c>
      <c r="B12" s="15" t="str">
        <f>IF('[1]Список участников'!C13="9а",'[1]Список участников'!B13," ")</f>
        <v>Буланова Анастасия</v>
      </c>
      <c r="C12" s="15" t="str">
        <f>VLOOKUP(B12,'[1]Список участников'!$I$4:$J$79,2,0)</f>
        <v>П</v>
      </c>
      <c r="D12" s="15">
        <f t="shared" si="0"/>
        <v>4</v>
      </c>
      <c r="G12" s="14"/>
      <c r="J12" s="22" t="str">
        <f t="shared" si="2"/>
        <v xml:space="preserve"> </v>
      </c>
      <c r="K12" s="22">
        <f t="shared" si="3"/>
        <v>1</v>
      </c>
      <c r="L12" s="22" t="str">
        <f t="shared" si="4"/>
        <v xml:space="preserve"> </v>
      </c>
      <c r="M12" s="22" t="str">
        <f t="shared" si="5"/>
        <v xml:space="preserve"> </v>
      </c>
    </row>
    <row r="13" spans="1:13" ht="15.75" x14ac:dyDescent="0.25">
      <c r="A13" s="15">
        <v>11</v>
      </c>
      <c r="B13" s="15" t="str">
        <f>IF('[1]Список участников'!C14="9а",'[1]Список участников'!B14," ")</f>
        <v>Дугаржапова Арина</v>
      </c>
      <c r="C13" s="15" t="str">
        <f>VLOOKUP(B13,'[1]Список участников'!$I$4:$J$79,2,0)</f>
        <v>В</v>
      </c>
      <c r="D13" s="15">
        <f t="shared" si="0"/>
        <v>5</v>
      </c>
      <c r="G13" s="14"/>
      <c r="J13" s="22">
        <f t="shared" si="2"/>
        <v>1</v>
      </c>
      <c r="K13" s="22" t="str">
        <f t="shared" si="3"/>
        <v xml:space="preserve"> </v>
      </c>
      <c r="L13" s="22" t="str">
        <f t="shared" si="4"/>
        <v xml:space="preserve"> </v>
      </c>
      <c r="M13" s="22" t="str">
        <f t="shared" si="5"/>
        <v xml:space="preserve"> </v>
      </c>
    </row>
    <row r="14" spans="1:13" ht="15.75" x14ac:dyDescent="0.25">
      <c r="A14" s="15">
        <v>12</v>
      </c>
      <c r="B14" s="15" t="str">
        <f>IF('[1]Список участников'!C15="9а",'[1]Список участников'!B15," ")</f>
        <v>Зайцев Данил</v>
      </c>
      <c r="C14" s="15" t="str">
        <f>VLOOKUP(B14,'[1]Список участников'!$I$4:$J$79,2,0)</f>
        <v>П</v>
      </c>
      <c r="D14" s="15">
        <f t="shared" si="0"/>
        <v>4</v>
      </c>
      <c r="G14" s="14"/>
      <c r="J14" s="22" t="str">
        <f t="shared" si="2"/>
        <v xml:space="preserve"> </v>
      </c>
      <c r="K14" s="22">
        <f t="shared" si="3"/>
        <v>1</v>
      </c>
      <c r="L14" s="22" t="str">
        <f t="shared" si="4"/>
        <v xml:space="preserve"> </v>
      </c>
      <c r="M14" s="22" t="str">
        <f t="shared" si="5"/>
        <v xml:space="preserve"> </v>
      </c>
    </row>
    <row r="15" spans="1:13" ht="15.75" x14ac:dyDescent="0.25">
      <c r="A15" s="15">
        <v>13</v>
      </c>
      <c r="B15" s="15" t="str">
        <f>IF('[1]Список участников'!C16="9а",'[1]Список участников'!B16," ")</f>
        <v>Команденко Юрий</v>
      </c>
      <c r="C15" s="15" t="str">
        <f>VLOOKUP(B15,'[1]Список участников'!$I$4:$J$79,2,0)</f>
        <v>В</v>
      </c>
      <c r="D15" s="15">
        <f t="shared" si="0"/>
        <v>5</v>
      </c>
      <c r="G15" s="14"/>
      <c r="J15" s="22">
        <f t="shared" si="2"/>
        <v>1</v>
      </c>
      <c r="K15" s="22" t="str">
        <f t="shared" si="3"/>
        <v xml:space="preserve"> </v>
      </c>
      <c r="L15" s="22" t="str">
        <f t="shared" si="4"/>
        <v xml:space="preserve"> </v>
      </c>
      <c r="M15" s="22" t="str">
        <f t="shared" si="5"/>
        <v xml:space="preserve"> </v>
      </c>
    </row>
    <row r="16" spans="1:13" ht="15.75" x14ac:dyDescent="0.25">
      <c r="A16" s="15">
        <v>14</v>
      </c>
      <c r="B16" s="15" t="str">
        <f>IF('[1]Список участников'!C17="9а",'[1]Список участников'!B17," ")</f>
        <v>Куликова Анна</v>
      </c>
      <c r="C16" s="15" t="str">
        <f>VLOOKUP(B16,'[1]Список участников'!$I$4:$J$79,2,0)</f>
        <v>Б</v>
      </c>
      <c r="D16" s="15">
        <f t="shared" si="0"/>
        <v>3</v>
      </c>
      <c r="G16" s="14"/>
      <c r="J16" s="22" t="str">
        <f t="shared" si="2"/>
        <v xml:space="preserve"> </v>
      </c>
      <c r="K16" s="22" t="str">
        <f t="shared" si="3"/>
        <v xml:space="preserve"> </v>
      </c>
      <c r="L16" s="22">
        <f t="shared" si="4"/>
        <v>1</v>
      </c>
      <c r="M16" s="22" t="str">
        <f t="shared" si="5"/>
        <v xml:space="preserve"> </v>
      </c>
    </row>
    <row r="17" spans="1:13" ht="15.75" x14ac:dyDescent="0.25">
      <c r="A17" s="15">
        <v>15</v>
      </c>
      <c r="B17" s="15" t="str">
        <f>IF('[1]Список участников'!C18="9а",'[1]Список участников'!B18," ")</f>
        <v>Куцек Анастасия</v>
      </c>
      <c r="C17" s="15" t="str">
        <f>VLOOKUP(B17,'[1]Список участников'!$I$4:$J$79,2,0)</f>
        <v>В</v>
      </c>
      <c r="D17" s="15">
        <f t="shared" si="0"/>
        <v>5</v>
      </c>
      <c r="G17" s="14"/>
      <c r="J17" s="22">
        <f t="shared" si="2"/>
        <v>1</v>
      </c>
      <c r="K17" s="22" t="str">
        <f t="shared" si="3"/>
        <v xml:space="preserve"> </v>
      </c>
      <c r="L17" s="22" t="str">
        <f t="shared" si="4"/>
        <v xml:space="preserve"> </v>
      </c>
      <c r="M17" s="22" t="str">
        <f t="shared" si="5"/>
        <v xml:space="preserve"> </v>
      </c>
    </row>
    <row r="18" spans="1:13" ht="15.75" x14ac:dyDescent="0.25">
      <c r="A18" s="15">
        <v>16</v>
      </c>
      <c r="B18" s="15" t="str">
        <f>IF('[1]Список участников'!C19="9а",'[1]Список участников'!B19," ")</f>
        <v>Матвеев Алексей</v>
      </c>
      <c r="C18" s="15" t="str">
        <f>VLOOKUP(B18,'[1]Список участников'!$I$4:$J$79,2,0)</f>
        <v>П</v>
      </c>
      <c r="D18" s="15">
        <f t="shared" si="0"/>
        <v>4</v>
      </c>
      <c r="G18" s="14"/>
      <c r="J18" s="22" t="str">
        <f t="shared" si="2"/>
        <v xml:space="preserve"> </v>
      </c>
      <c r="K18" s="22">
        <f t="shared" si="3"/>
        <v>1</v>
      </c>
      <c r="L18" s="22" t="str">
        <f t="shared" si="4"/>
        <v xml:space="preserve"> </v>
      </c>
      <c r="M18" s="22" t="str">
        <f t="shared" si="5"/>
        <v xml:space="preserve"> </v>
      </c>
    </row>
    <row r="19" spans="1:13" ht="15.75" x14ac:dyDescent="0.25">
      <c r="A19" s="15">
        <v>17</v>
      </c>
      <c r="B19" s="15" t="str">
        <f>IF('[1]Список участников'!C20="9а",'[1]Список участников'!B20," ")</f>
        <v>Москвитина Юлия</v>
      </c>
      <c r="C19" s="15" t="str">
        <f>VLOOKUP(B19,'[1]Список участников'!$I$4:$J$79,2,0)</f>
        <v>В</v>
      </c>
      <c r="D19" s="15">
        <f t="shared" si="0"/>
        <v>5</v>
      </c>
      <c r="G19" s="14"/>
      <c r="J19" s="22">
        <f t="shared" si="2"/>
        <v>1</v>
      </c>
      <c r="K19" s="22" t="str">
        <f t="shared" si="3"/>
        <v xml:space="preserve"> </v>
      </c>
      <c r="L19" s="22" t="str">
        <f t="shared" si="4"/>
        <v xml:space="preserve"> </v>
      </c>
      <c r="M19" s="22" t="str">
        <f t="shared" si="5"/>
        <v xml:space="preserve"> </v>
      </c>
    </row>
    <row r="20" spans="1:13" ht="15.75" x14ac:dyDescent="0.25">
      <c r="A20" s="15">
        <v>18</v>
      </c>
      <c r="B20" s="15" t="str">
        <f>IF('[1]Список участников'!C21="9а",'[1]Список участников'!B21," ")</f>
        <v>Мухаметзянова Мария</v>
      </c>
      <c r="C20" s="15" t="str">
        <f>VLOOKUP(B20,'[1]Список участников'!$I$4:$J$79,2,0)</f>
        <v>П</v>
      </c>
      <c r="D20" s="15">
        <f t="shared" si="0"/>
        <v>4</v>
      </c>
      <c r="G20" s="14"/>
      <c r="J20" s="22" t="str">
        <f t="shared" si="2"/>
        <v xml:space="preserve"> </v>
      </c>
      <c r="K20" s="22">
        <f t="shared" si="3"/>
        <v>1</v>
      </c>
      <c r="L20" s="22" t="str">
        <f t="shared" si="4"/>
        <v xml:space="preserve"> </v>
      </c>
      <c r="M20" s="22" t="str">
        <f t="shared" si="5"/>
        <v xml:space="preserve"> </v>
      </c>
    </row>
    <row r="21" spans="1:13" ht="15.75" x14ac:dyDescent="0.25">
      <c r="A21" s="15">
        <v>19</v>
      </c>
      <c r="B21" s="15" t="str">
        <f>IF('[1]Список участников'!C22="9а",'[1]Список участников'!B22," ")</f>
        <v>Нашкеев Максим</v>
      </c>
      <c r="C21" s="15" t="str">
        <f>VLOOKUP(B21,'[1]Список участников'!$I$4:$J$79,2,0)</f>
        <v>В</v>
      </c>
      <c r="D21" s="15">
        <f t="shared" si="0"/>
        <v>5</v>
      </c>
      <c r="G21" s="14"/>
      <c r="J21" s="22">
        <f t="shared" si="2"/>
        <v>1</v>
      </c>
      <c r="K21" s="22" t="str">
        <f t="shared" si="3"/>
        <v xml:space="preserve"> </v>
      </c>
      <c r="L21" s="22" t="str">
        <f t="shared" si="4"/>
        <v xml:space="preserve"> </v>
      </c>
      <c r="M21" s="22" t="str">
        <f t="shared" si="5"/>
        <v xml:space="preserve"> </v>
      </c>
    </row>
    <row r="22" spans="1:13" ht="15.75" x14ac:dyDescent="0.25">
      <c r="A22" s="15">
        <v>20</v>
      </c>
      <c r="B22" s="15" t="str">
        <f>IF('[1]Список участников'!C23="9а",'[1]Список участников'!B23," ")</f>
        <v>Стогов Кирилл</v>
      </c>
      <c r="C22" s="15" t="str">
        <f>VLOOKUP(B22,'[1]Список участников'!$I$4:$J$79,2,0)</f>
        <v>В</v>
      </c>
      <c r="D22" s="15">
        <f t="shared" si="0"/>
        <v>5</v>
      </c>
      <c r="G22" s="14"/>
      <c r="J22" s="22">
        <f t="shared" si="2"/>
        <v>1</v>
      </c>
      <c r="K22" s="22" t="str">
        <f t="shared" si="3"/>
        <v xml:space="preserve"> </v>
      </c>
      <c r="L22" s="22" t="str">
        <f t="shared" si="4"/>
        <v xml:space="preserve"> </v>
      </c>
      <c r="M22" s="22" t="str">
        <f t="shared" si="5"/>
        <v xml:space="preserve"> </v>
      </c>
    </row>
    <row r="23" spans="1:13" ht="15.75" x14ac:dyDescent="0.25">
      <c r="A23" s="15">
        <v>21</v>
      </c>
      <c r="B23" s="15" t="str">
        <f>IF('[1]Список участников'!C24="9а",'[1]Список участников'!B24," ")</f>
        <v>Сушкеев Владислав</v>
      </c>
      <c r="C23" s="15" t="str">
        <f>VLOOKUP(B23,'[1]Список участников'!$I$4:$J$79,2,0)</f>
        <v>В</v>
      </c>
      <c r="D23" s="15">
        <f t="shared" si="0"/>
        <v>5</v>
      </c>
      <c r="G23" s="14"/>
      <c r="J23" s="22">
        <f t="shared" si="2"/>
        <v>1</v>
      </c>
      <c r="K23" s="22" t="str">
        <f t="shared" si="3"/>
        <v xml:space="preserve"> </v>
      </c>
      <c r="L23" s="22" t="str">
        <f t="shared" si="4"/>
        <v xml:space="preserve"> </v>
      </c>
      <c r="M23" s="22" t="str">
        <f t="shared" si="5"/>
        <v xml:space="preserve"> </v>
      </c>
    </row>
    <row r="24" spans="1:13" ht="15.75" x14ac:dyDescent="0.25">
      <c r="A24" s="15">
        <v>22</v>
      </c>
      <c r="B24" s="15" t="str">
        <f>IF('[1]Список участников'!C25="9а",'[1]Список участников'!B25," ")</f>
        <v>Тайбинова Елена</v>
      </c>
      <c r="C24" s="15" t="str">
        <f>VLOOKUP(B24,'[1]Список участников'!$I$4:$J$79,2,0)</f>
        <v>В</v>
      </c>
      <c r="D24" s="15">
        <f t="shared" si="0"/>
        <v>5</v>
      </c>
      <c r="G24" s="14"/>
      <c r="J24" s="22">
        <f t="shared" si="2"/>
        <v>1</v>
      </c>
      <c r="K24" s="22" t="str">
        <f t="shared" si="3"/>
        <v xml:space="preserve"> </v>
      </c>
      <c r="L24" s="22" t="str">
        <f t="shared" si="4"/>
        <v xml:space="preserve"> </v>
      </c>
      <c r="M24" s="22" t="str">
        <f t="shared" si="5"/>
        <v xml:space="preserve"> </v>
      </c>
    </row>
    <row r="25" spans="1:13" ht="15.75" x14ac:dyDescent="0.25">
      <c r="A25" s="15">
        <v>23</v>
      </c>
      <c r="B25" s="15" t="str">
        <f>IF('[1]Список участников'!C26="9а",'[1]Список участников'!B26," ")</f>
        <v>Тельнова Вера</v>
      </c>
      <c r="C25" s="15" t="str">
        <f>VLOOKUP(B25,'[1]Список участников'!$I$4:$J$79,2,0)</f>
        <v>В</v>
      </c>
      <c r="D25" s="15">
        <f t="shared" si="0"/>
        <v>5</v>
      </c>
      <c r="G25" s="14"/>
      <c r="J25" s="22">
        <f t="shared" si="2"/>
        <v>1</v>
      </c>
      <c r="K25" s="22" t="str">
        <f t="shared" si="3"/>
        <v xml:space="preserve"> </v>
      </c>
      <c r="L25" s="22" t="str">
        <f t="shared" si="4"/>
        <v xml:space="preserve"> </v>
      </c>
      <c r="M25" s="22" t="str">
        <f t="shared" si="5"/>
        <v xml:space="preserve"> </v>
      </c>
    </row>
    <row r="26" spans="1:13" ht="15.75" x14ac:dyDescent="0.25">
      <c r="A26" s="15">
        <v>24</v>
      </c>
      <c r="B26" s="15" t="str">
        <f>IF('[1]Список участников'!C27="9а",'[1]Список участников'!B27," ")</f>
        <v>Урбанов Денис</v>
      </c>
      <c r="C26" s="15" t="str">
        <f>VLOOKUP(B26,'[1]Список участников'!$I$4:$J$79,2,0)</f>
        <v>Б</v>
      </c>
      <c r="D26" s="15">
        <f t="shared" si="0"/>
        <v>3</v>
      </c>
      <c r="G26" s="14"/>
      <c r="J26" s="22" t="str">
        <f t="shared" si="2"/>
        <v xml:space="preserve"> </v>
      </c>
      <c r="K26" s="22" t="str">
        <f t="shared" si="3"/>
        <v xml:space="preserve"> </v>
      </c>
      <c r="L26" s="22">
        <f t="shared" si="4"/>
        <v>1</v>
      </c>
      <c r="M26" s="22" t="str">
        <f t="shared" si="5"/>
        <v xml:space="preserve"> </v>
      </c>
    </row>
    <row r="27" spans="1:13" ht="15.75" x14ac:dyDescent="0.25">
      <c r="A27" s="15">
        <v>25</v>
      </c>
      <c r="B27" s="15" t="str">
        <f>IF('[1]Список участников'!C28="9а",'[1]Список участников'!B28," ")</f>
        <v>Хамаева Ирина</v>
      </c>
      <c r="C27" s="15" t="str">
        <f>VLOOKUP(B27,'[1]Список участников'!$I$4:$J$79,2,0)</f>
        <v>В</v>
      </c>
      <c r="D27" s="15">
        <f t="shared" si="0"/>
        <v>5</v>
      </c>
      <c r="G27" s="14"/>
      <c r="J27" s="22">
        <f t="shared" si="2"/>
        <v>1</v>
      </c>
      <c r="K27" s="22" t="str">
        <f t="shared" si="3"/>
        <v xml:space="preserve"> </v>
      </c>
      <c r="L27" s="22" t="str">
        <f t="shared" si="4"/>
        <v xml:space="preserve"> </v>
      </c>
      <c r="M27" s="22" t="str">
        <f t="shared" si="5"/>
        <v xml:space="preserve"> </v>
      </c>
    </row>
    <row r="28" spans="1:13" ht="15.75" x14ac:dyDescent="0.25">
      <c r="A28" s="15">
        <v>26</v>
      </c>
      <c r="B28" s="15" t="str">
        <f>IF('[1]Список участников'!C29="9а",'[1]Список участников'!B29," ")</f>
        <v>Хоткин Юрий</v>
      </c>
      <c r="C28" s="15" t="str">
        <f>VLOOKUP(B28,'[1]Список участников'!$I$4:$J$79,2,0)</f>
        <v>В</v>
      </c>
      <c r="D28" s="15">
        <f t="shared" si="0"/>
        <v>5</v>
      </c>
      <c r="G28" s="14"/>
      <c r="J28" s="22">
        <f t="shared" si="2"/>
        <v>1</v>
      </c>
      <c r="K28" s="22" t="str">
        <f t="shared" si="3"/>
        <v xml:space="preserve"> </v>
      </c>
      <c r="L28" s="22" t="str">
        <f t="shared" si="4"/>
        <v xml:space="preserve"> </v>
      </c>
      <c r="M28" s="22" t="str">
        <f t="shared" si="5"/>
        <v xml:space="preserve"> </v>
      </c>
    </row>
    <row r="29" spans="1:13" ht="15.75" x14ac:dyDescent="0.25">
      <c r="A29" s="15">
        <v>27</v>
      </c>
      <c r="B29" s="15" t="str">
        <f>IF('[1]Список участников'!C30="9а",'[1]Список участников'!B30," ")</f>
        <v>Цыретаров Кирилл</v>
      </c>
      <c r="C29" s="15" t="str">
        <f>VLOOKUP(B29,'[1]Список участников'!$I$4:$J$79,2,0)</f>
        <v>В</v>
      </c>
      <c r="D29" s="15">
        <f t="shared" si="0"/>
        <v>5</v>
      </c>
      <c r="G29" s="14"/>
      <c r="J29" s="22">
        <f t="shared" si="2"/>
        <v>1</v>
      </c>
      <c r="K29" s="22" t="str">
        <f t="shared" si="3"/>
        <v xml:space="preserve"> </v>
      </c>
      <c r="L29" s="22" t="str">
        <f t="shared" si="4"/>
        <v xml:space="preserve"> </v>
      </c>
      <c r="M29" s="22" t="str">
        <f t="shared" si="5"/>
        <v xml:space="preserve"> </v>
      </c>
    </row>
    <row r="30" spans="1:13" ht="15.75" x14ac:dyDescent="0.25">
      <c r="A30" s="15">
        <v>28</v>
      </c>
      <c r="B30" s="16" t="str">
        <f>IF('[1]Список участников'!C31="9а",'[1]Список участников'!B31," ")</f>
        <v>Шулунова Алёна</v>
      </c>
      <c r="C30" s="15" t="str">
        <f>VLOOKUP(B30,'[1]Список участников'!$I$4:$J$79,2,0)</f>
        <v>В</v>
      </c>
      <c r="D30" s="15">
        <f t="shared" si="0"/>
        <v>5</v>
      </c>
      <c r="G30" s="14"/>
      <c r="J30" s="22">
        <f t="shared" si="2"/>
        <v>1</v>
      </c>
      <c r="K30" s="22" t="str">
        <f t="shared" si="3"/>
        <v xml:space="preserve"> </v>
      </c>
      <c r="L30" s="22" t="str">
        <f t="shared" si="4"/>
        <v xml:space="preserve"> </v>
      </c>
      <c r="M30" s="22" t="str">
        <f t="shared" si="5"/>
        <v xml:space="preserve"> </v>
      </c>
    </row>
    <row r="31" spans="1:13" ht="15.75" x14ac:dyDescent="0.25">
      <c r="A31" s="17"/>
      <c r="B31" s="18"/>
      <c r="C31" s="17"/>
      <c r="D31" s="17"/>
      <c r="G31" s="14"/>
    </row>
    <row r="32" spans="1:13" ht="15.75" x14ac:dyDescent="0.25">
      <c r="A32" s="17"/>
      <c r="G32" s="14"/>
    </row>
    <row r="33" spans="1:7" ht="15.75" x14ac:dyDescent="0.25">
      <c r="A33" s="17"/>
      <c r="G33" s="14"/>
    </row>
    <row r="34" spans="1:7" ht="15.75" x14ac:dyDescent="0.25">
      <c r="A34" s="17"/>
      <c r="G34" s="14"/>
    </row>
    <row r="35" spans="1:7" ht="15.75" x14ac:dyDescent="0.25">
      <c r="A35" s="17"/>
      <c r="G35" s="19"/>
    </row>
    <row r="36" spans="1:7" ht="15.75" x14ac:dyDescent="0.25">
      <c r="A36" s="17"/>
    </row>
    <row r="37" spans="1:7" ht="15.75" x14ac:dyDescent="0.25">
      <c r="A37" s="17"/>
      <c r="B37" s="17"/>
      <c r="C37" s="17"/>
      <c r="D37" s="17"/>
    </row>
    <row r="38" spans="1:7" ht="15.75" x14ac:dyDescent="0.25">
      <c r="A38" s="17"/>
      <c r="B38" s="17"/>
      <c r="C38" s="17"/>
      <c r="D38" s="17"/>
    </row>
    <row r="39" spans="1:7" ht="15.75" x14ac:dyDescent="0.25">
      <c r="A39" s="17"/>
      <c r="B39" s="17"/>
      <c r="C39" s="17"/>
      <c r="D39" s="17"/>
    </row>
    <row r="40" spans="1:7" ht="15.75" x14ac:dyDescent="0.25">
      <c r="A40" s="17"/>
      <c r="B40" s="17"/>
      <c r="C40" s="17"/>
      <c r="D40" s="17"/>
    </row>
    <row r="41" spans="1:7" ht="15.75" x14ac:dyDescent="0.25">
      <c r="A41" s="17"/>
      <c r="B41" s="17"/>
      <c r="C41" s="17"/>
      <c r="D41" s="17"/>
    </row>
    <row r="42" spans="1:7" ht="15.75" x14ac:dyDescent="0.25">
      <c r="A42" s="17"/>
      <c r="B42" s="17"/>
      <c r="C42" s="17"/>
      <c r="D42" s="17"/>
    </row>
    <row r="43" spans="1:7" ht="15.75" x14ac:dyDescent="0.25">
      <c r="A43" s="17"/>
      <c r="B43" s="17"/>
      <c r="C43" s="17"/>
      <c r="D43" s="17"/>
    </row>
    <row r="44" spans="1:7" ht="15.75" x14ac:dyDescent="0.25">
      <c r="A44" s="17"/>
      <c r="B44" s="17"/>
      <c r="C44" s="17"/>
      <c r="D44" s="17"/>
    </row>
    <row r="45" spans="1:7" ht="15.75" x14ac:dyDescent="0.25">
      <c r="A45" s="17"/>
      <c r="B45" s="17"/>
      <c r="C45" s="17"/>
      <c r="D45" s="17"/>
    </row>
    <row r="46" spans="1:7" ht="15.75" x14ac:dyDescent="0.25">
      <c r="A46" s="17"/>
      <c r="B46" s="17"/>
      <c r="C46" s="17"/>
      <c r="D46" s="17"/>
    </row>
    <row r="47" spans="1:7" ht="15.75" x14ac:dyDescent="0.25">
      <c r="A47" s="17"/>
      <c r="B47" s="17"/>
      <c r="C47" s="17"/>
      <c r="D47" s="17"/>
    </row>
    <row r="48" spans="1:7" ht="15.75" x14ac:dyDescent="0.25">
      <c r="A48" s="17"/>
      <c r="B48" s="17"/>
      <c r="C48" s="17"/>
      <c r="D48" s="17"/>
    </row>
    <row r="49" spans="1:4" ht="15.75" x14ac:dyDescent="0.25">
      <c r="A49" s="17"/>
      <c r="B49" s="17"/>
      <c r="C49" s="17"/>
      <c r="D49" s="17"/>
    </row>
    <row r="50" spans="1:4" ht="15.75" x14ac:dyDescent="0.25">
      <c r="A50" s="17"/>
      <c r="B50" s="17"/>
      <c r="C50" s="17"/>
      <c r="D50" s="17"/>
    </row>
    <row r="51" spans="1:4" ht="15.75" x14ac:dyDescent="0.25">
      <c r="A51" s="17"/>
      <c r="B51" s="17"/>
      <c r="C51" s="17"/>
      <c r="D51" s="17"/>
    </row>
    <row r="52" spans="1:4" ht="15.75" x14ac:dyDescent="0.25">
      <c r="A52" s="17"/>
      <c r="B52" s="17"/>
      <c r="C52" s="17"/>
      <c r="D52" s="17"/>
    </row>
    <row r="53" spans="1:4" ht="15.75" x14ac:dyDescent="0.25">
      <c r="A53" s="17"/>
      <c r="B53" s="17"/>
      <c r="C53" s="17"/>
      <c r="D53" s="17"/>
    </row>
    <row r="54" spans="1:4" ht="15.75" x14ac:dyDescent="0.25">
      <c r="A54" s="17"/>
      <c r="B54" s="17"/>
      <c r="C54" s="17"/>
      <c r="D54" s="17"/>
    </row>
    <row r="55" spans="1:4" ht="15.75" x14ac:dyDescent="0.25">
      <c r="A55" s="17"/>
      <c r="B55" s="17"/>
      <c r="C55" s="17"/>
      <c r="D55" s="17"/>
    </row>
    <row r="56" spans="1:4" ht="15.75" x14ac:dyDescent="0.25">
      <c r="A56" s="17"/>
      <c r="B56" s="17"/>
      <c r="C56" s="17"/>
      <c r="D56" s="17"/>
    </row>
    <row r="57" spans="1:4" ht="15.75" x14ac:dyDescent="0.25">
      <c r="A57" s="17"/>
      <c r="B57" s="17"/>
      <c r="C57" s="17"/>
      <c r="D57" s="17"/>
    </row>
    <row r="58" spans="1:4" ht="15.75" x14ac:dyDescent="0.25">
      <c r="A58" s="17"/>
      <c r="B58" s="17"/>
      <c r="C58" s="17"/>
      <c r="D58" s="17"/>
    </row>
    <row r="59" spans="1:4" ht="15.75" x14ac:dyDescent="0.25">
      <c r="A59" s="17"/>
      <c r="B59" s="17"/>
      <c r="C59" s="17"/>
      <c r="D59" s="17"/>
    </row>
    <row r="60" spans="1:4" ht="15.75" x14ac:dyDescent="0.25">
      <c r="A60" s="17"/>
      <c r="B60" s="17"/>
      <c r="C60" s="17"/>
      <c r="D60" s="17"/>
    </row>
    <row r="61" spans="1:4" ht="15.75" x14ac:dyDescent="0.25">
      <c r="A61" s="17"/>
      <c r="B61" s="17"/>
      <c r="C61" s="17"/>
      <c r="D61" s="17"/>
    </row>
    <row r="62" spans="1:4" ht="15.75" x14ac:dyDescent="0.25">
      <c r="A62" s="17"/>
      <c r="B62" s="17"/>
      <c r="C62" s="17"/>
      <c r="D62" s="17"/>
    </row>
    <row r="63" spans="1:4" ht="15.75" x14ac:dyDescent="0.25">
      <c r="A63" s="17"/>
      <c r="B63" s="17"/>
      <c r="C63" s="17"/>
      <c r="D63" s="17"/>
    </row>
    <row r="64" spans="1:4" ht="15.75" x14ac:dyDescent="0.25">
      <c r="A64" s="17"/>
      <c r="B64" s="17"/>
      <c r="C64" s="17"/>
      <c r="D64" s="17"/>
    </row>
    <row r="65" spans="1:4" ht="15.75" x14ac:dyDescent="0.25">
      <c r="A65" s="17"/>
      <c r="B65" s="17"/>
      <c r="C65" s="17"/>
      <c r="D65" s="17"/>
    </row>
    <row r="66" spans="1:4" ht="15.75" x14ac:dyDescent="0.25">
      <c r="A66" s="17"/>
      <c r="B66" s="17"/>
      <c r="C66" s="17"/>
      <c r="D66" s="17"/>
    </row>
    <row r="67" spans="1:4" ht="15.75" x14ac:dyDescent="0.25">
      <c r="A67" s="17"/>
      <c r="B67" s="17"/>
      <c r="C67" s="17"/>
      <c r="D67" s="17"/>
    </row>
    <row r="68" spans="1:4" ht="15.75" x14ac:dyDescent="0.25">
      <c r="A68" s="17"/>
      <c r="B68" s="17"/>
      <c r="C68" s="17"/>
      <c r="D68" s="17"/>
    </row>
    <row r="69" spans="1:4" ht="15.75" x14ac:dyDescent="0.25">
      <c r="A69" s="17"/>
      <c r="B69" s="17"/>
      <c r="C69" s="17"/>
      <c r="D69" s="17"/>
    </row>
    <row r="70" spans="1:4" ht="15.75" x14ac:dyDescent="0.25">
      <c r="A70" s="17"/>
      <c r="B70" s="17"/>
      <c r="C70" s="17"/>
      <c r="D70" s="17"/>
    </row>
    <row r="71" spans="1:4" ht="15.75" x14ac:dyDescent="0.25">
      <c r="A71" s="17"/>
      <c r="B71" s="17"/>
      <c r="C71" s="17"/>
      <c r="D71" s="17"/>
    </row>
    <row r="72" spans="1:4" ht="15.75" x14ac:dyDescent="0.25">
      <c r="A72" s="17"/>
      <c r="B72" s="17"/>
      <c r="C72" s="17"/>
      <c r="D72" s="17"/>
    </row>
  </sheetData>
  <sheetProtection password="CF68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I1" sqref="I1:N1048576"/>
    </sheetView>
  </sheetViews>
  <sheetFormatPr defaultRowHeight="15" x14ac:dyDescent="0.25"/>
  <cols>
    <col min="1" max="1" width="4.5703125" customWidth="1"/>
    <col min="2" max="2" width="26.28515625" customWidth="1"/>
    <col min="3" max="3" width="24.5703125" customWidth="1"/>
    <col min="6" max="6" width="17.5703125" customWidth="1"/>
    <col min="7" max="7" width="10.140625" customWidth="1"/>
    <col min="9" max="14" width="0" hidden="1" customWidth="1"/>
  </cols>
  <sheetData>
    <row r="1" spans="1:13" ht="20.25" x14ac:dyDescent="0.3">
      <c r="B1" s="6" t="s">
        <v>5</v>
      </c>
      <c r="C1" s="7" t="s">
        <v>6</v>
      </c>
    </row>
    <row r="2" spans="1:13" ht="47.25" x14ac:dyDescent="0.25">
      <c r="A2" s="2" t="s">
        <v>0</v>
      </c>
      <c r="B2" s="2" t="s">
        <v>1</v>
      </c>
      <c r="C2" s="3" t="s">
        <v>2</v>
      </c>
      <c r="D2" s="2" t="s">
        <v>3</v>
      </c>
      <c r="F2" s="12" t="s">
        <v>8</v>
      </c>
      <c r="G2" s="13" t="s">
        <v>9</v>
      </c>
      <c r="H2" s="12" t="s">
        <v>10</v>
      </c>
      <c r="I2" s="8"/>
      <c r="J2" s="20" t="s">
        <v>15</v>
      </c>
      <c r="K2" s="21" t="s">
        <v>16</v>
      </c>
      <c r="L2" s="21" t="s">
        <v>17</v>
      </c>
      <c r="M2" s="21" t="s">
        <v>18</v>
      </c>
    </row>
    <row r="3" spans="1:13" ht="15.75" x14ac:dyDescent="0.25">
      <c r="A3" s="4">
        <v>1</v>
      </c>
      <c r="B3" s="4" t="str">
        <f>IF('[1]Список участников'!$C$32="9б",'[1]Список участников'!B32," ")</f>
        <v>Ахтемзянов Ильдар</v>
      </c>
      <c r="C3" s="4" t="str">
        <f>VLOOKUP(B3,'[1]Список участников'!$I$4:$J$79,2,0)</f>
        <v>Н</v>
      </c>
      <c r="D3" s="4">
        <f>IF(C3="П",4,IF(C3="В",5,IF(C3="Б",3,2)))</f>
        <v>2</v>
      </c>
      <c r="F3" s="15" t="s">
        <v>11</v>
      </c>
      <c r="G3" s="23">
        <f>SUM(J3:J26)</f>
        <v>3</v>
      </c>
      <c r="H3" s="24">
        <f>(G3*100)/24</f>
        <v>12.5</v>
      </c>
      <c r="I3" s="8"/>
      <c r="J3" s="22" t="str">
        <f>IF($D3=5,1," ")</f>
        <v xml:space="preserve"> </v>
      </c>
      <c r="K3" s="22" t="str">
        <f>IF($D3=4,1," ")</f>
        <v xml:space="preserve"> </v>
      </c>
      <c r="L3" s="22" t="str">
        <f>IF($D3=3,1," ")</f>
        <v xml:space="preserve"> </v>
      </c>
      <c r="M3" s="22">
        <f>IF($D3=2,1," ")</f>
        <v>1</v>
      </c>
    </row>
    <row r="4" spans="1:13" ht="15.75" x14ac:dyDescent="0.25">
      <c r="A4" s="4">
        <v>2</v>
      </c>
      <c r="B4" s="4" t="str">
        <f>IF('[1]Список участников'!$C$32="9б",'[1]Список участников'!B33," ")</f>
        <v>Балтаков Вадим</v>
      </c>
      <c r="C4" s="4" t="str">
        <f>VLOOKUP(B4,'[1]Список участников'!$I$4:$J$79,2,0)</f>
        <v>П</v>
      </c>
      <c r="D4" s="4">
        <f t="shared" ref="D4:D26" si="0">IF(C4="П",4,IF(C4="В",5,IF(C4="Б",3,2)))</f>
        <v>4</v>
      </c>
      <c r="F4" s="15" t="s">
        <v>12</v>
      </c>
      <c r="G4" s="23">
        <f>SUM(K3:K26)</f>
        <v>12</v>
      </c>
      <c r="H4" s="24">
        <f t="shared" ref="H4:H6" si="1">(G4*100)/24</f>
        <v>50</v>
      </c>
      <c r="I4" s="8"/>
      <c r="J4" s="22" t="str">
        <f t="shared" ref="J4:J30" si="2">IF(D4=5,1," ")</f>
        <v xml:space="preserve"> </v>
      </c>
      <c r="K4" s="22">
        <f t="shared" ref="K4:K30" si="3">IF($D4=4,1," ")</f>
        <v>1</v>
      </c>
      <c r="L4" s="22" t="str">
        <f t="shared" ref="L4:L30" si="4">IF($D4=3,1," ")</f>
        <v xml:space="preserve"> </v>
      </c>
      <c r="M4" s="22" t="str">
        <f t="shared" ref="M4:M30" si="5">IF($D4=2,1," ")</f>
        <v xml:space="preserve"> </v>
      </c>
    </row>
    <row r="5" spans="1:13" ht="15.75" x14ac:dyDescent="0.25">
      <c r="A5" s="4">
        <v>3</v>
      </c>
      <c r="B5" s="4" t="str">
        <f>IF('[1]Список участников'!$C$32="9б",'[1]Список участников'!B34," ")</f>
        <v>Дерюгин Алексей</v>
      </c>
      <c r="C5" s="4" t="str">
        <f>VLOOKUP(B5,'[1]Список участников'!$I$4:$J$79,2,0)</f>
        <v>П</v>
      </c>
      <c r="D5" s="4">
        <f t="shared" si="0"/>
        <v>4</v>
      </c>
      <c r="F5" s="15" t="s">
        <v>13</v>
      </c>
      <c r="G5" s="23">
        <f>SUM(L3:L26)</f>
        <v>7</v>
      </c>
      <c r="H5" s="24">
        <f t="shared" si="1"/>
        <v>29.166666666666668</v>
      </c>
      <c r="I5" s="8"/>
      <c r="J5" s="22" t="str">
        <f t="shared" si="2"/>
        <v xml:space="preserve"> </v>
      </c>
      <c r="K5" s="22">
        <f t="shared" si="3"/>
        <v>1</v>
      </c>
      <c r="L5" s="22" t="str">
        <f t="shared" si="4"/>
        <v xml:space="preserve"> </v>
      </c>
      <c r="M5" s="22" t="str">
        <f t="shared" si="5"/>
        <v xml:space="preserve"> </v>
      </c>
    </row>
    <row r="6" spans="1:13" ht="15.75" x14ac:dyDescent="0.25">
      <c r="A6" s="4">
        <v>4</v>
      </c>
      <c r="B6" s="4" t="str">
        <f>IF('[1]Список участников'!$C$32="9б",'[1]Список участников'!B35," ")</f>
        <v>Иванова Анастасия</v>
      </c>
      <c r="C6" s="4" t="str">
        <f>VLOOKUP(B6,'[1]Список участников'!$I$4:$J$79,2,0)</f>
        <v>П</v>
      </c>
      <c r="D6" s="4">
        <f t="shared" si="0"/>
        <v>4</v>
      </c>
      <c r="F6" s="15" t="s">
        <v>14</v>
      </c>
      <c r="G6" s="23">
        <f>SUM(M3:M26)</f>
        <v>2</v>
      </c>
      <c r="H6" s="24">
        <f t="shared" si="1"/>
        <v>8.3333333333333339</v>
      </c>
      <c r="I6" s="8"/>
      <c r="J6" s="22" t="str">
        <f t="shared" si="2"/>
        <v xml:space="preserve"> </v>
      </c>
      <c r="K6" s="22">
        <f t="shared" si="3"/>
        <v>1</v>
      </c>
      <c r="L6" s="22" t="str">
        <f t="shared" si="4"/>
        <v xml:space="preserve"> </v>
      </c>
      <c r="M6" s="22" t="str">
        <f t="shared" si="5"/>
        <v xml:space="preserve"> </v>
      </c>
    </row>
    <row r="7" spans="1:13" ht="15.75" x14ac:dyDescent="0.25">
      <c r="A7" s="4">
        <v>5</v>
      </c>
      <c r="B7" s="4" t="str">
        <f>IF('[1]Список участников'!$C$32="9б",'[1]Список участников'!B36," ")</f>
        <v>Иванова Лилия</v>
      </c>
      <c r="C7" s="4" t="str">
        <f>VLOOKUP(B7,'[1]Список участников'!$I$4:$J$79,2,0)</f>
        <v>П</v>
      </c>
      <c r="D7" s="4">
        <f t="shared" si="0"/>
        <v>4</v>
      </c>
      <c r="F7" s="8"/>
      <c r="G7" s="14"/>
      <c r="H7" s="8"/>
      <c r="I7" s="8"/>
      <c r="J7" s="22" t="str">
        <f t="shared" si="2"/>
        <v xml:space="preserve"> </v>
      </c>
      <c r="K7" s="22">
        <f t="shared" si="3"/>
        <v>1</v>
      </c>
      <c r="L7" s="22" t="str">
        <f t="shared" si="4"/>
        <v xml:space="preserve"> </v>
      </c>
      <c r="M7" s="22" t="str">
        <f t="shared" si="5"/>
        <v xml:space="preserve"> </v>
      </c>
    </row>
    <row r="8" spans="1:13" ht="15.75" x14ac:dyDescent="0.25">
      <c r="A8" s="4">
        <v>6</v>
      </c>
      <c r="B8" s="4" t="str">
        <f>IF('[1]Список участников'!$C$32="9б",'[1]Список участников'!B37," ")</f>
        <v>Инкижинова Александра</v>
      </c>
      <c r="C8" s="4" t="str">
        <f>VLOOKUP(B8,'[1]Список участников'!$I$4:$J$79,2,0)</f>
        <v>П</v>
      </c>
      <c r="D8" s="4">
        <f t="shared" si="0"/>
        <v>4</v>
      </c>
      <c r="F8" s="8"/>
      <c r="G8" s="14"/>
      <c r="H8" s="8"/>
      <c r="I8" s="8"/>
      <c r="J8" s="22" t="str">
        <f t="shared" si="2"/>
        <v xml:space="preserve"> </v>
      </c>
      <c r="K8" s="22">
        <f t="shared" si="3"/>
        <v>1</v>
      </c>
      <c r="L8" s="22" t="str">
        <f t="shared" si="4"/>
        <v xml:space="preserve"> </v>
      </c>
      <c r="M8" s="22" t="str">
        <f t="shared" si="5"/>
        <v xml:space="preserve"> </v>
      </c>
    </row>
    <row r="9" spans="1:13" ht="15.75" x14ac:dyDescent="0.25">
      <c r="A9" s="4">
        <v>7</v>
      </c>
      <c r="B9" s="4" t="str">
        <f>IF('[1]Список участников'!$C$32="9б",'[1]Список участников'!B38," ")</f>
        <v>Калиничев Алексей</v>
      </c>
      <c r="C9" s="4" t="str">
        <f>VLOOKUP(B9,'[1]Список участников'!$I$4:$J$79,2,0)</f>
        <v>Б</v>
      </c>
      <c r="D9" s="4">
        <f t="shared" si="0"/>
        <v>3</v>
      </c>
      <c r="F9" s="8"/>
      <c r="G9" s="14"/>
      <c r="H9" s="8"/>
      <c r="I9" s="8"/>
      <c r="J9" s="22" t="str">
        <f t="shared" si="2"/>
        <v xml:space="preserve"> </v>
      </c>
      <c r="K9" s="22" t="str">
        <f t="shared" si="3"/>
        <v xml:space="preserve"> </v>
      </c>
      <c r="L9" s="22">
        <f t="shared" si="4"/>
        <v>1</v>
      </c>
      <c r="M9" s="22" t="str">
        <f t="shared" si="5"/>
        <v xml:space="preserve"> </v>
      </c>
    </row>
    <row r="10" spans="1:13" ht="15.75" x14ac:dyDescent="0.25">
      <c r="A10" s="4">
        <v>8</v>
      </c>
      <c r="B10" s="4" t="str">
        <f>IF('[1]Список участников'!$C$32="9б",'[1]Список участников'!B39," ")</f>
        <v>Каталкина Виктория</v>
      </c>
      <c r="C10" s="4" t="str">
        <f>VLOOKUP(B10,'[1]Список участников'!$I$4:$J$79,2,0)</f>
        <v>Б</v>
      </c>
      <c r="D10" s="4">
        <f t="shared" si="0"/>
        <v>3</v>
      </c>
      <c r="F10" s="8"/>
      <c r="G10" s="14"/>
      <c r="H10" s="8"/>
      <c r="I10" s="8"/>
      <c r="J10" s="22" t="str">
        <f t="shared" si="2"/>
        <v xml:space="preserve"> </v>
      </c>
      <c r="K10" s="22" t="str">
        <f t="shared" si="3"/>
        <v xml:space="preserve"> </v>
      </c>
      <c r="L10" s="22">
        <f t="shared" si="4"/>
        <v>1</v>
      </c>
      <c r="M10" s="22" t="str">
        <f t="shared" si="5"/>
        <v xml:space="preserve"> </v>
      </c>
    </row>
    <row r="11" spans="1:13" ht="15.75" x14ac:dyDescent="0.25">
      <c r="A11" s="4">
        <v>9</v>
      </c>
      <c r="B11" s="4" t="str">
        <f>IF('[1]Список участников'!$C$32="9б",'[1]Список участников'!B40," ")</f>
        <v>Кочоева Виолетта</v>
      </c>
      <c r="C11" s="4" t="str">
        <f>VLOOKUP(B11,'[1]Список участников'!$I$4:$J$79,2,0)</f>
        <v>В</v>
      </c>
      <c r="D11" s="4">
        <f t="shared" si="0"/>
        <v>5</v>
      </c>
      <c r="F11" s="8"/>
      <c r="G11" s="14"/>
      <c r="H11" s="8"/>
      <c r="I11" s="8"/>
      <c r="J11" s="22">
        <f t="shared" si="2"/>
        <v>1</v>
      </c>
      <c r="K11" s="22" t="str">
        <f t="shared" si="3"/>
        <v xml:space="preserve"> </v>
      </c>
      <c r="L11" s="22" t="str">
        <f t="shared" si="4"/>
        <v xml:space="preserve"> </v>
      </c>
      <c r="M11" s="22" t="str">
        <f t="shared" si="5"/>
        <v xml:space="preserve"> </v>
      </c>
    </row>
    <row r="12" spans="1:13" ht="15.75" x14ac:dyDescent="0.25">
      <c r="A12" s="4">
        <v>10</v>
      </c>
      <c r="B12" s="4" t="str">
        <f>IF('[1]Список участников'!$C$32="9б",'[1]Список участников'!B41," ")</f>
        <v>Кочоева Елизавета</v>
      </c>
      <c r="C12" s="4" t="str">
        <f>VLOOKUP(B12,'[1]Список участников'!$I$4:$J$79,2,0)</f>
        <v>П</v>
      </c>
      <c r="D12" s="4">
        <f t="shared" si="0"/>
        <v>4</v>
      </c>
      <c r="F12" s="8"/>
      <c r="G12" s="14"/>
      <c r="H12" s="8"/>
      <c r="I12" s="8"/>
      <c r="J12" s="22" t="str">
        <f t="shared" si="2"/>
        <v xml:space="preserve"> </v>
      </c>
      <c r="K12" s="22">
        <f t="shared" si="3"/>
        <v>1</v>
      </c>
      <c r="L12" s="22" t="str">
        <f t="shared" si="4"/>
        <v xml:space="preserve"> </v>
      </c>
      <c r="M12" s="22" t="str">
        <f t="shared" si="5"/>
        <v xml:space="preserve"> </v>
      </c>
    </row>
    <row r="13" spans="1:13" ht="15.75" x14ac:dyDescent="0.25">
      <c r="A13" s="4">
        <v>11</v>
      </c>
      <c r="B13" s="4" t="str">
        <f>IF('[1]Список участников'!$C$32="9б",'[1]Список участников'!B42," ")</f>
        <v>Куденев Кирилл</v>
      </c>
      <c r="C13" s="4" t="str">
        <f>VLOOKUP(B13,'[1]Список участников'!$I$4:$J$79,2,0)</f>
        <v>Б</v>
      </c>
      <c r="D13" s="4">
        <f t="shared" si="0"/>
        <v>3</v>
      </c>
      <c r="F13" s="8"/>
      <c r="G13" s="14"/>
      <c r="H13" s="8"/>
      <c r="I13" s="8"/>
      <c r="J13" s="22" t="str">
        <f t="shared" si="2"/>
        <v xml:space="preserve"> </v>
      </c>
      <c r="K13" s="22" t="str">
        <f t="shared" si="3"/>
        <v xml:space="preserve"> </v>
      </c>
      <c r="L13" s="22">
        <f t="shared" si="4"/>
        <v>1</v>
      </c>
      <c r="M13" s="22" t="str">
        <f t="shared" si="5"/>
        <v xml:space="preserve"> </v>
      </c>
    </row>
    <row r="14" spans="1:13" ht="15.75" x14ac:dyDescent="0.25">
      <c r="A14" s="4">
        <v>12</v>
      </c>
      <c r="B14" s="4" t="str">
        <f>IF('[1]Список участников'!$C$32="9б",'[1]Список участников'!B43," ")</f>
        <v>Леженин Валерий</v>
      </c>
      <c r="C14" s="4" t="str">
        <f>VLOOKUP(B14,'[1]Список участников'!$I$4:$J$79,2,0)</f>
        <v>Б</v>
      </c>
      <c r="D14" s="4">
        <f t="shared" si="0"/>
        <v>3</v>
      </c>
      <c r="F14" s="8"/>
      <c r="G14" s="14"/>
      <c r="H14" s="8"/>
      <c r="I14" s="8"/>
      <c r="J14" s="22" t="str">
        <f t="shared" si="2"/>
        <v xml:space="preserve"> </v>
      </c>
      <c r="K14" s="22" t="str">
        <f t="shared" si="3"/>
        <v xml:space="preserve"> </v>
      </c>
      <c r="L14" s="22">
        <f t="shared" si="4"/>
        <v>1</v>
      </c>
      <c r="M14" s="22" t="str">
        <f t="shared" si="5"/>
        <v xml:space="preserve"> </v>
      </c>
    </row>
    <row r="15" spans="1:13" ht="15.75" x14ac:dyDescent="0.25">
      <c r="A15" s="4">
        <v>13</v>
      </c>
      <c r="B15" s="4" t="str">
        <f>IF('[1]Список участников'!$C$32="9б",'[1]Список участников'!B44," ")</f>
        <v>Никитина Елена</v>
      </c>
      <c r="C15" s="4" t="str">
        <f>VLOOKUP(B15,'[1]Список участников'!$I$4:$J$79,2,0)</f>
        <v>П</v>
      </c>
      <c r="D15" s="4">
        <f t="shared" si="0"/>
        <v>4</v>
      </c>
      <c r="F15" s="8"/>
      <c r="G15" s="14"/>
      <c r="H15" s="8"/>
      <c r="I15" s="8"/>
      <c r="J15" s="22" t="str">
        <f t="shared" si="2"/>
        <v xml:space="preserve"> </v>
      </c>
      <c r="K15" s="22">
        <f t="shared" si="3"/>
        <v>1</v>
      </c>
      <c r="L15" s="22" t="str">
        <f t="shared" si="4"/>
        <v xml:space="preserve"> </v>
      </c>
      <c r="M15" s="22" t="str">
        <f t="shared" si="5"/>
        <v xml:space="preserve"> </v>
      </c>
    </row>
    <row r="16" spans="1:13" ht="15.75" x14ac:dyDescent="0.25">
      <c r="A16" s="4">
        <v>14</v>
      </c>
      <c r="B16" s="4" t="str">
        <f>IF('[1]Список участников'!$C$32="9б",'[1]Список участников'!B45," ")</f>
        <v>Николаев Андрей</v>
      </c>
      <c r="C16" s="4" t="str">
        <f>VLOOKUP(B16,'[1]Список участников'!$I$4:$J$79,2,0)</f>
        <v>Б</v>
      </c>
      <c r="D16" s="4">
        <f t="shared" si="0"/>
        <v>3</v>
      </c>
      <c r="F16" s="8"/>
      <c r="G16" s="14"/>
      <c r="H16" s="8"/>
      <c r="I16" s="8"/>
      <c r="J16" s="22" t="str">
        <f t="shared" si="2"/>
        <v xml:space="preserve"> </v>
      </c>
      <c r="K16" s="22" t="str">
        <f t="shared" si="3"/>
        <v xml:space="preserve"> </v>
      </c>
      <c r="L16" s="22">
        <f t="shared" si="4"/>
        <v>1</v>
      </c>
      <c r="M16" s="22" t="str">
        <f t="shared" si="5"/>
        <v xml:space="preserve"> </v>
      </c>
    </row>
    <row r="17" spans="1:13" ht="15.75" x14ac:dyDescent="0.25">
      <c r="A17" s="4">
        <v>15</v>
      </c>
      <c r="B17" s="4" t="str">
        <f>IF('[1]Список участников'!$C$32="9б",'[1]Список участников'!B46," ")</f>
        <v>Орешников Андрей</v>
      </c>
      <c r="C17" s="4" t="str">
        <f>VLOOKUP(B17,'[1]Список участников'!$I$4:$J$79,2,0)</f>
        <v>Б</v>
      </c>
      <c r="D17" s="4">
        <f t="shared" si="0"/>
        <v>3</v>
      </c>
      <c r="F17" s="8"/>
      <c r="G17" s="14"/>
      <c r="H17" s="8"/>
      <c r="I17" s="8"/>
      <c r="J17" s="22" t="str">
        <f t="shared" si="2"/>
        <v xml:space="preserve"> </v>
      </c>
      <c r="K17" s="22" t="str">
        <f t="shared" si="3"/>
        <v xml:space="preserve"> </v>
      </c>
      <c r="L17" s="22">
        <f t="shared" si="4"/>
        <v>1</v>
      </c>
      <c r="M17" s="22" t="str">
        <f t="shared" si="5"/>
        <v xml:space="preserve"> </v>
      </c>
    </row>
    <row r="18" spans="1:13" ht="15.75" x14ac:dyDescent="0.25">
      <c r="A18" s="4">
        <v>16</v>
      </c>
      <c r="B18" s="4" t="str">
        <f>IF('[1]Список участников'!$C$32="9б",'[1]Список участников'!B47," ")</f>
        <v>Тараев Иннокентий</v>
      </c>
      <c r="C18" s="4" t="str">
        <f>VLOOKUP(B18,'[1]Список участников'!$I$4:$J$79,2,0)</f>
        <v>Н</v>
      </c>
      <c r="D18" s="4">
        <f t="shared" si="0"/>
        <v>2</v>
      </c>
      <c r="F18" s="8"/>
      <c r="G18" s="14"/>
      <c r="H18" s="8"/>
      <c r="I18" s="8"/>
      <c r="J18" s="22" t="str">
        <f t="shared" si="2"/>
        <v xml:space="preserve"> </v>
      </c>
      <c r="K18" s="22" t="str">
        <f t="shared" si="3"/>
        <v xml:space="preserve"> </v>
      </c>
      <c r="L18" s="22" t="str">
        <f t="shared" si="4"/>
        <v xml:space="preserve"> </v>
      </c>
      <c r="M18" s="22">
        <f t="shared" si="5"/>
        <v>1</v>
      </c>
    </row>
    <row r="19" spans="1:13" ht="15.75" x14ac:dyDescent="0.25">
      <c r="A19" s="4">
        <v>17</v>
      </c>
      <c r="B19" s="4" t="str">
        <f>IF('[1]Список участников'!$C$32="9б",'[1]Список участников'!B48," ")</f>
        <v>Тармаханова Мария</v>
      </c>
      <c r="C19" s="4" t="str">
        <f>VLOOKUP(B19,'[1]Список участников'!$I$4:$J$79,2,0)</f>
        <v>В</v>
      </c>
      <c r="D19" s="4">
        <f t="shared" si="0"/>
        <v>5</v>
      </c>
      <c r="F19" s="8"/>
      <c r="G19" s="14"/>
      <c r="H19" s="8"/>
      <c r="I19" s="8"/>
      <c r="J19" s="22">
        <f t="shared" si="2"/>
        <v>1</v>
      </c>
      <c r="K19" s="22" t="str">
        <f t="shared" si="3"/>
        <v xml:space="preserve"> </v>
      </c>
      <c r="L19" s="22" t="str">
        <f t="shared" si="4"/>
        <v xml:space="preserve"> </v>
      </c>
      <c r="M19" s="22" t="str">
        <f t="shared" si="5"/>
        <v xml:space="preserve"> </v>
      </c>
    </row>
    <row r="20" spans="1:13" ht="15.75" x14ac:dyDescent="0.25">
      <c r="A20" s="4">
        <v>18</v>
      </c>
      <c r="B20" s="4" t="str">
        <f>IF('[1]Список участников'!$C$32="9б",'[1]Список участников'!B49," ")</f>
        <v>Толкачёва Анастасия</v>
      </c>
      <c r="C20" s="4" t="str">
        <f>VLOOKUP(B20,'[1]Список участников'!$I$4:$J$79,2,0)</f>
        <v>П</v>
      </c>
      <c r="D20" s="4">
        <f t="shared" si="0"/>
        <v>4</v>
      </c>
      <c r="F20" s="8"/>
      <c r="G20" s="14"/>
      <c r="H20" s="8"/>
      <c r="I20" s="8"/>
      <c r="J20" s="22" t="str">
        <f t="shared" si="2"/>
        <v xml:space="preserve"> </v>
      </c>
      <c r="K20" s="22">
        <f t="shared" si="3"/>
        <v>1</v>
      </c>
      <c r="L20" s="22" t="str">
        <f t="shared" si="4"/>
        <v xml:space="preserve"> </v>
      </c>
      <c r="M20" s="22" t="str">
        <f t="shared" si="5"/>
        <v xml:space="preserve"> </v>
      </c>
    </row>
    <row r="21" spans="1:13" ht="15.75" x14ac:dyDescent="0.25">
      <c r="A21" s="4">
        <v>19</v>
      </c>
      <c r="B21" s="4" t="str">
        <f>IF('[1]Список участников'!$C$32="9б",'[1]Список участников'!B50," ")</f>
        <v>Тумакова Анастасия</v>
      </c>
      <c r="C21" s="4" t="str">
        <f>VLOOKUP(B21,'[1]Список участников'!$I$4:$J$79,2,0)</f>
        <v>П</v>
      </c>
      <c r="D21" s="4">
        <f t="shared" si="0"/>
        <v>4</v>
      </c>
      <c r="F21" s="8"/>
      <c r="G21" s="14"/>
      <c r="H21" s="8"/>
      <c r="I21" s="8"/>
      <c r="J21" s="22" t="str">
        <f t="shared" si="2"/>
        <v xml:space="preserve"> </v>
      </c>
      <c r="K21" s="22">
        <f t="shared" si="3"/>
        <v>1</v>
      </c>
      <c r="L21" s="22" t="str">
        <f t="shared" si="4"/>
        <v xml:space="preserve"> </v>
      </c>
      <c r="M21" s="22" t="str">
        <f t="shared" si="5"/>
        <v xml:space="preserve"> </v>
      </c>
    </row>
    <row r="22" spans="1:13" ht="15.75" x14ac:dyDescent="0.25">
      <c r="A22" s="4">
        <v>20</v>
      </c>
      <c r="B22" s="4" t="str">
        <f>IF('[1]Список участников'!$C$32="9б",'[1]Список участников'!B51," ")</f>
        <v>Хангаринов Николай</v>
      </c>
      <c r="C22" s="4" t="str">
        <f>VLOOKUP(B22,'[1]Список участников'!$I$4:$J$79,2,0)</f>
        <v>П</v>
      </c>
      <c r="D22" s="4">
        <f t="shared" si="0"/>
        <v>4</v>
      </c>
      <c r="F22" s="8"/>
      <c r="G22" s="14"/>
      <c r="H22" s="8"/>
      <c r="I22" s="8"/>
      <c r="J22" s="22" t="str">
        <f t="shared" si="2"/>
        <v xml:space="preserve"> </v>
      </c>
      <c r="K22" s="22">
        <f t="shared" si="3"/>
        <v>1</v>
      </c>
      <c r="L22" s="22" t="str">
        <f t="shared" si="4"/>
        <v xml:space="preserve"> </v>
      </c>
      <c r="M22" s="22" t="str">
        <f t="shared" si="5"/>
        <v xml:space="preserve"> </v>
      </c>
    </row>
    <row r="23" spans="1:13" ht="15.75" x14ac:dyDescent="0.25">
      <c r="A23" s="4">
        <v>21</v>
      </c>
      <c r="B23" s="4" t="str">
        <f>IF('[1]Список участников'!$C$32="9б",'[1]Список участников'!B52," ")</f>
        <v>Хикматуллина Алия</v>
      </c>
      <c r="C23" s="4" t="str">
        <f>VLOOKUP(B23,'[1]Список участников'!$I$4:$J$79,2,0)</f>
        <v>П</v>
      </c>
      <c r="D23" s="4">
        <f t="shared" si="0"/>
        <v>4</v>
      </c>
      <c r="F23" s="8"/>
      <c r="G23" s="14"/>
      <c r="H23" s="8"/>
      <c r="I23" s="8"/>
      <c r="J23" s="22" t="str">
        <f t="shared" si="2"/>
        <v xml:space="preserve"> </v>
      </c>
      <c r="K23" s="22">
        <f t="shared" si="3"/>
        <v>1</v>
      </c>
      <c r="L23" s="22" t="str">
        <f t="shared" si="4"/>
        <v xml:space="preserve"> </v>
      </c>
      <c r="M23" s="22" t="str">
        <f t="shared" si="5"/>
        <v xml:space="preserve"> </v>
      </c>
    </row>
    <row r="24" spans="1:13" ht="15.75" x14ac:dyDescent="0.25">
      <c r="A24" s="4">
        <v>22</v>
      </c>
      <c r="B24" s="4" t="str">
        <f>IF('[1]Список участников'!$C$32="9б",'[1]Список участников'!B53," ")</f>
        <v>Царьков Евгений</v>
      </c>
      <c r="C24" s="4" t="str">
        <f>VLOOKUP(B24,'[1]Список участников'!$I$4:$J$79,2,0)</f>
        <v>П</v>
      </c>
      <c r="D24" s="4">
        <f t="shared" si="0"/>
        <v>4</v>
      </c>
      <c r="F24" s="8"/>
      <c r="G24" s="14"/>
      <c r="H24" s="8"/>
      <c r="I24" s="8"/>
      <c r="J24" s="22" t="str">
        <f t="shared" si="2"/>
        <v xml:space="preserve"> </v>
      </c>
      <c r="K24" s="22">
        <f t="shared" si="3"/>
        <v>1</v>
      </c>
      <c r="L24" s="22" t="str">
        <f t="shared" si="4"/>
        <v xml:space="preserve"> </v>
      </c>
      <c r="M24" s="22" t="str">
        <f t="shared" si="5"/>
        <v xml:space="preserve"> </v>
      </c>
    </row>
    <row r="25" spans="1:13" ht="15.75" x14ac:dyDescent="0.25">
      <c r="A25" s="4">
        <v>23</v>
      </c>
      <c r="B25" s="4" t="str">
        <f>IF('[1]Список участников'!$C$32="9б",'[1]Список участников'!B54," ")</f>
        <v>Черепанова Дина</v>
      </c>
      <c r="C25" s="4" t="str">
        <f>VLOOKUP(B25,'[1]Список участников'!$I$4:$J$79,2,0)</f>
        <v>Б</v>
      </c>
      <c r="D25" s="4">
        <f t="shared" si="0"/>
        <v>3</v>
      </c>
      <c r="F25" s="8"/>
      <c r="G25" s="14"/>
      <c r="H25" s="8"/>
      <c r="I25" s="8"/>
      <c r="J25" s="22" t="str">
        <f t="shared" si="2"/>
        <v xml:space="preserve"> </v>
      </c>
      <c r="K25" s="22" t="str">
        <f t="shared" si="3"/>
        <v xml:space="preserve"> </v>
      </c>
      <c r="L25" s="22">
        <f t="shared" si="4"/>
        <v>1</v>
      </c>
      <c r="M25" s="22" t="str">
        <f t="shared" si="5"/>
        <v xml:space="preserve"> </v>
      </c>
    </row>
    <row r="26" spans="1:13" ht="15.75" x14ac:dyDescent="0.25">
      <c r="A26" s="4">
        <v>24</v>
      </c>
      <c r="B26" s="4" t="str">
        <f>IF('[1]Список участников'!$C$32="9б",'[1]Список участников'!B55," ")</f>
        <v>Шарипова Анастасия</v>
      </c>
      <c r="C26" s="4" t="str">
        <f>VLOOKUP(B26,'[1]Список участников'!$I$4:$J$79,2,0)</f>
        <v>В</v>
      </c>
      <c r="D26" s="4">
        <f t="shared" si="0"/>
        <v>5</v>
      </c>
      <c r="F26" s="8"/>
      <c r="G26" s="14"/>
      <c r="H26" s="8"/>
      <c r="I26" s="8"/>
      <c r="J26" s="25">
        <f t="shared" si="2"/>
        <v>1</v>
      </c>
      <c r="K26" s="25" t="str">
        <f t="shared" si="3"/>
        <v xml:space="preserve"> </v>
      </c>
      <c r="L26" s="25" t="str">
        <f t="shared" si="4"/>
        <v xml:space="preserve"> </v>
      </c>
      <c r="M26" s="25" t="str">
        <f t="shared" si="5"/>
        <v xml:space="preserve"> </v>
      </c>
    </row>
    <row r="27" spans="1:13" ht="15.75" x14ac:dyDescent="0.25">
      <c r="A27" s="5"/>
      <c r="B27" s="5"/>
      <c r="C27" s="5"/>
      <c r="D27" s="5"/>
      <c r="F27" s="8"/>
      <c r="G27" s="14"/>
      <c r="H27" s="8"/>
      <c r="I27" s="8"/>
      <c r="J27" s="26"/>
      <c r="K27" s="26"/>
      <c r="L27" s="26"/>
      <c r="M27" s="26"/>
    </row>
    <row r="28" spans="1:13" ht="15.75" x14ac:dyDescent="0.25">
      <c r="A28" s="5"/>
      <c r="B28" s="5"/>
      <c r="C28" s="5"/>
      <c r="D28" s="5"/>
      <c r="F28" s="8"/>
      <c r="G28" s="14"/>
      <c r="H28" s="8"/>
      <c r="I28" s="8"/>
      <c r="J28" s="19"/>
      <c r="K28" s="19"/>
      <c r="L28" s="19"/>
      <c r="M28" s="19"/>
    </row>
    <row r="29" spans="1:13" ht="15.75" x14ac:dyDescent="0.25">
      <c r="A29" s="5"/>
      <c r="B29" s="5"/>
      <c r="C29" s="5"/>
      <c r="D29" s="5"/>
      <c r="F29" s="8"/>
      <c r="G29" s="14"/>
      <c r="H29" s="8"/>
      <c r="I29" s="8"/>
      <c r="J29" s="19"/>
      <c r="K29" s="19"/>
      <c r="L29" s="19"/>
      <c r="M29" s="19"/>
    </row>
    <row r="30" spans="1:13" ht="15.75" x14ac:dyDescent="0.25">
      <c r="A30" s="1"/>
      <c r="B30" s="1"/>
      <c r="C30" s="1"/>
      <c r="D30" s="1"/>
      <c r="F30" s="8"/>
      <c r="G30" s="14"/>
      <c r="H30" s="8"/>
      <c r="I30" s="8"/>
      <c r="J30" s="19"/>
      <c r="K30" s="19"/>
      <c r="L30" s="19"/>
      <c r="M30" s="19"/>
    </row>
    <row r="31" spans="1:13" ht="15.75" x14ac:dyDescent="0.25">
      <c r="A31" s="1"/>
      <c r="B31" s="1"/>
      <c r="C31" s="1"/>
      <c r="D31" s="1"/>
    </row>
    <row r="32" spans="1:13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  <row r="43" spans="1:4" ht="15.75" x14ac:dyDescent="0.25">
      <c r="A43" s="1"/>
      <c r="B43" s="1"/>
      <c r="C43" s="1"/>
      <c r="D43" s="1"/>
    </row>
    <row r="44" spans="1:4" ht="15.75" x14ac:dyDescent="0.25">
      <c r="A44" s="1"/>
      <c r="B44" s="1"/>
      <c r="C44" s="1"/>
      <c r="D44" s="1"/>
    </row>
    <row r="45" spans="1:4" ht="15.75" x14ac:dyDescent="0.25">
      <c r="A45" s="1"/>
      <c r="B45" s="1"/>
      <c r="C45" s="1"/>
      <c r="D45" s="1"/>
    </row>
    <row r="46" spans="1:4" ht="15.75" x14ac:dyDescent="0.25">
      <c r="A46" s="1"/>
      <c r="B46" s="1"/>
      <c r="C46" s="1"/>
      <c r="D46" s="1"/>
    </row>
    <row r="47" spans="1:4" ht="15.75" x14ac:dyDescent="0.25">
      <c r="A47" s="1"/>
      <c r="B47" s="1"/>
      <c r="C47" s="1"/>
      <c r="D47" s="1"/>
    </row>
    <row r="48" spans="1:4" ht="15.75" x14ac:dyDescent="0.25">
      <c r="A48" s="1"/>
      <c r="B48" s="1"/>
      <c r="C48" s="1"/>
      <c r="D48" s="1"/>
    </row>
    <row r="49" spans="1:4" ht="15.75" x14ac:dyDescent="0.25">
      <c r="A49" s="1"/>
      <c r="B49" s="1"/>
      <c r="C49" s="1"/>
      <c r="D49" s="1"/>
    </row>
    <row r="50" spans="1:4" ht="15.75" x14ac:dyDescent="0.25">
      <c r="A50" s="1"/>
      <c r="B50" s="1"/>
      <c r="C50" s="1"/>
      <c r="D50" s="1"/>
    </row>
    <row r="51" spans="1:4" ht="15.75" x14ac:dyDescent="0.25">
      <c r="A51" s="1"/>
      <c r="B51" s="1"/>
      <c r="C51" s="1"/>
      <c r="D51" s="1"/>
    </row>
    <row r="52" spans="1:4" ht="15.75" x14ac:dyDescent="0.25">
      <c r="A52" s="1"/>
      <c r="B52" s="1"/>
      <c r="C52" s="1"/>
      <c r="D52" s="1"/>
    </row>
    <row r="53" spans="1:4" ht="15.75" x14ac:dyDescent="0.25">
      <c r="A53" s="1"/>
      <c r="B53" s="1"/>
      <c r="C53" s="1"/>
      <c r="D53" s="1"/>
    </row>
    <row r="54" spans="1:4" ht="15.75" x14ac:dyDescent="0.25">
      <c r="A54" s="1"/>
      <c r="B54" s="1"/>
      <c r="C54" s="1"/>
      <c r="D54" s="1"/>
    </row>
    <row r="55" spans="1:4" ht="15.75" x14ac:dyDescent="0.25">
      <c r="A55" s="1"/>
      <c r="B55" s="1"/>
      <c r="C55" s="1"/>
      <c r="D55" s="1"/>
    </row>
    <row r="56" spans="1:4" ht="15.75" x14ac:dyDescent="0.25">
      <c r="A56" s="1"/>
      <c r="B56" s="1"/>
      <c r="C56" s="1"/>
      <c r="D56" s="1"/>
    </row>
    <row r="57" spans="1:4" ht="15.75" x14ac:dyDescent="0.25">
      <c r="A57" s="1"/>
      <c r="B57" s="1"/>
      <c r="C57" s="1"/>
      <c r="D57" s="1"/>
    </row>
    <row r="58" spans="1:4" ht="15.75" x14ac:dyDescent="0.25">
      <c r="A58" s="1"/>
      <c r="B58" s="1"/>
      <c r="C58" s="1"/>
      <c r="D58" s="1"/>
    </row>
    <row r="59" spans="1:4" ht="15.75" x14ac:dyDescent="0.25">
      <c r="A59" s="1"/>
      <c r="B59" s="1"/>
      <c r="C59" s="1"/>
      <c r="D59" s="1"/>
    </row>
    <row r="60" spans="1:4" ht="15.75" x14ac:dyDescent="0.25">
      <c r="A60" s="1"/>
      <c r="B60" s="1"/>
      <c r="C60" s="1"/>
      <c r="D60" s="1"/>
    </row>
    <row r="61" spans="1:4" ht="15.75" x14ac:dyDescent="0.25">
      <c r="A61" s="1"/>
      <c r="B61" s="1"/>
      <c r="C61" s="1"/>
      <c r="D61" s="1"/>
    </row>
    <row r="62" spans="1:4" ht="15.75" x14ac:dyDescent="0.25">
      <c r="A62" s="1"/>
      <c r="B62" s="1"/>
      <c r="C62" s="1"/>
      <c r="D62" s="1"/>
    </row>
    <row r="63" spans="1:4" ht="15.75" x14ac:dyDescent="0.25">
      <c r="A63" s="1"/>
      <c r="B63" s="1"/>
      <c r="C63" s="1"/>
      <c r="D63" s="1"/>
    </row>
    <row r="64" spans="1:4" ht="15.75" x14ac:dyDescent="0.25">
      <c r="A64" s="1"/>
      <c r="B64" s="1"/>
      <c r="C64" s="1"/>
      <c r="D64" s="1"/>
    </row>
    <row r="65" spans="1:4" ht="15.75" x14ac:dyDescent="0.25">
      <c r="A65" s="1"/>
      <c r="B65" s="1"/>
      <c r="C65" s="1"/>
      <c r="D65" s="1"/>
    </row>
    <row r="66" spans="1:4" ht="15.75" x14ac:dyDescent="0.25">
      <c r="A66" s="1"/>
      <c r="B66" s="1"/>
      <c r="C66" s="1"/>
      <c r="D66" s="1"/>
    </row>
    <row r="67" spans="1:4" ht="15.75" x14ac:dyDescent="0.25">
      <c r="A67" s="1"/>
      <c r="B67" s="1"/>
      <c r="C67" s="1"/>
      <c r="D67" s="1"/>
    </row>
    <row r="68" spans="1:4" ht="15.75" x14ac:dyDescent="0.25">
      <c r="A68" s="1"/>
      <c r="B68" s="1"/>
      <c r="C68" s="1"/>
      <c r="D68" s="1"/>
    </row>
    <row r="69" spans="1:4" ht="15.75" x14ac:dyDescent="0.25">
      <c r="A69" s="1"/>
      <c r="B69" s="1"/>
      <c r="C69" s="1"/>
      <c r="D69" s="1"/>
    </row>
    <row r="70" spans="1:4" ht="15.75" x14ac:dyDescent="0.25">
      <c r="A70" s="1"/>
      <c r="B70" s="1"/>
      <c r="C70" s="1"/>
      <c r="D70" s="1"/>
    </row>
    <row r="71" spans="1:4" ht="15.75" x14ac:dyDescent="0.25">
      <c r="A71" s="1"/>
      <c r="B71" s="1"/>
      <c r="C71" s="1"/>
      <c r="D71" s="1"/>
    </row>
    <row r="72" spans="1:4" ht="15.75" x14ac:dyDescent="0.25">
      <c r="A72" s="1"/>
      <c r="B72" s="1"/>
      <c r="C72" s="1"/>
      <c r="D72" s="1"/>
    </row>
  </sheetData>
  <sheetProtection password="CF68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G11" sqref="G11"/>
    </sheetView>
  </sheetViews>
  <sheetFormatPr defaultRowHeight="15" x14ac:dyDescent="0.25"/>
  <cols>
    <col min="1" max="1" width="4.5703125" customWidth="1"/>
    <col min="2" max="2" width="26.28515625" customWidth="1"/>
    <col min="3" max="3" width="24.5703125" customWidth="1"/>
    <col min="6" max="6" width="19.28515625" customWidth="1"/>
    <col min="9" max="14" width="0" hidden="1" customWidth="1"/>
  </cols>
  <sheetData>
    <row r="1" spans="1:13" ht="20.25" x14ac:dyDescent="0.3">
      <c r="B1" s="6" t="s">
        <v>7</v>
      </c>
      <c r="C1" s="7" t="s">
        <v>6</v>
      </c>
    </row>
    <row r="2" spans="1:13" ht="47.25" x14ac:dyDescent="0.25">
      <c r="A2" s="2" t="s">
        <v>0</v>
      </c>
      <c r="B2" s="2" t="s">
        <v>1</v>
      </c>
      <c r="C2" s="3" t="s">
        <v>2</v>
      </c>
      <c r="D2" s="2" t="s">
        <v>3</v>
      </c>
      <c r="F2" s="12" t="s">
        <v>8</v>
      </c>
      <c r="G2" s="13" t="s">
        <v>9</v>
      </c>
      <c r="H2" s="12" t="s">
        <v>10</v>
      </c>
      <c r="I2" s="8"/>
      <c r="J2" s="20" t="s">
        <v>15</v>
      </c>
      <c r="K2" s="21" t="s">
        <v>16</v>
      </c>
      <c r="L2" s="21" t="s">
        <v>17</v>
      </c>
      <c r="M2" s="21" t="s">
        <v>18</v>
      </c>
    </row>
    <row r="3" spans="1:13" ht="15.75" x14ac:dyDescent="0.25">
      <c r="A3" s="4">
        <v>1</v>
      </c>
      <c r="B3" s="4" t="str">
        <f>IF('[1]Список участников'!C56="9в",'[1]Список участников'!B56," ")</f>
        <v>Агафонова Виктория</v>
      </c>
      <c r="C3" s="4" t="str">
        <f>VLOOKUP(B3,'[1]Список участников'!$I$4:$J$79,2,0)</f>
        <v>Б</v>
      </c>
      <c r="D3" s="4">
        <f>IF(C3="П",4,IF(C3="В",5,IF(C3="Б",3,2)))</f>
        <v>3</v>
      </c>
      <c r="F3" s="15" t="s">
        <v>11</v>
      </c>
      <c r="G3" s="23">
        <f>SUM(J3:J26)</f>
        <v>5</v>
      </c>
      <c r="H3" s="24">
        <f>(G3*100)/24</f>
        <v>20.833333333333332</v>
      </c>
      <c r="I3" s="8"/>
      <c r="J3" s="22" t="str">
        <f>IF($D3=5,1," ")</f>
        <v xml:space="preserve"> </v>
      </c>
      <c r="K3" s="22" t="str">
        <f>IF($D3=4,1," ")</f>
        <v xml:space="preserve"> </v>
      </c>
      <c r="L3" s="22">
        <f>IF($D3=3,1," ")</f>
        <v>1</v>
      </c>
      <c r="M3" s="22" t="str">
        <f>IF($D3=2,1," ")</f>
        <v xml:space="preserve"> </v>
      </c>
    </row>
    <row r="4" spans="1:13" ht="15.75" x14ac:dyDescent="0.25">
      <c r="A4" s="4">
        <v>2</v>
      </c>
      <c r="B4" s="4" t="str">
        <f>IF('[1]Список участников'!C57="9в",'[1]Список участников'!B57," ")</f>
        <v>Башинов Никита</v>
      </c>
      <c r="C4" s="4" t="str">
        <f>VLOOKUP(B4,'[1]Список участников'!$I$4:$J$79,2,0)</f>
        <v>В</v>
      </c>
      <c r="D4" s="4">
        <f t="shared" ref="D4:D26" si="0">IF(C4="П",4,IF(C4="В",5,IF(C4="Б",3,2)))</f>
        <v>5</v>
      </c>
      <c r="F4" s="15" t="s">
        <v>12</v>
      </c>
      <c r="G4" s="23">
        <f>SUM(K3:K26)</f>
        <v>6</v>
      </c>
      <c r="H4" s="24">
        <f t="shared" ref="H4:H6" si="1">(G4*100)/24</f>
        <v>25</v>
      </c>
      <c r="I4" s="8"/>
      <c r="J4" s="22">
        <f t="shared" ref="J4:J30" si="2">IF(D4=5,1," ")</f>
        <v>1</v>
      </c>
      <c r="K4" s="22" t="str">
        <f t="shared" ref="K4:K30" si="3">IF($D4=4,1," ")</f>
        <v xml:space="preserve"> </v>
      </c>
      <c r="L4" s="22" t="str">
        <f t="shared" ref="L4:L30" si="4">IF($D4=3,1," ")</f>
        <v xml:space="preserve"> </v>
      </c>
      <c r="M4" s="22" t="str">
        <f t="shared" ref="M4:M30" si="5">IF($D4=2,1," ")</f>
        <v xml:space="preserve"> </v>
      </c>
    </row>
    <row r="5" spans="1:13" ht="15.75" x14ac:dyDescent="0.25">
      <c r="A5" s="4">
        <v>3</v>
      </c>
      <c r="B5" s="4" t="str">
        <f>IF('[1]Список участников'!C58="9в",'[1]Список участников'!B58," ")</f>
        <v>Бутырина Валерия</v>
      </c>
      <c r="C5" s="4" t="str">
        <f>VLOOKUP(B5,'[1]Список участников'!$I$4:$J$79,2,0)</f>
        <v>Б</v>
      </c>
      <c r="D5" s="4">
        <f t="shared" si="0"/>
        <v>3</v>
      </c>
      <c r="F5" s="15" t="s">
        <v>13</v>
      </c>
      <c r="G5" s="23">
        <f>SUM(L3:L26)</f>
        <v>13</v>
      </c>
      <c r="H5" s="24">
        <f t="shared" si="1"/>
        <v>54.166666666666664</v>
      </c>
      <c r="I5" s="8"/>
      <c r="J5" s="22" t="str">
        <f t="shared" si="2"/>
        <v xml:space="preserve"> </v>
      </c>
      <c r="K5" s="22" t="str">
        <f t="shared" si="3"/>
        <v xml:space="preserve"> </v>
      </c>
      <c r="L5" s="22">
        <f t="shared" si="4"/>
        <v>1</v>
      </c>
      <c r="M5" s="22" t="str">
        <f t="shared" si="5"/>
        <v xml:space="preserve"> </v>
      </c>
    </row>
    <row r="6" spans="1:13" ht="15.75" x14ac:dyDescent="0.25">
      <c r="A6" s="4">
        <v>4</v>
      </c>
      <c r="B6" s="4" t="str">
        <f>IF('[1]Список участников'!C59="9в",'[1]Список участников'!B59," ")</f>
        <v>Бутырина Елизавета</v>
      </c>
      <c r="C6" s="4" t="str">
        <f>VLOOKUP(B6,'[1]Список участников'!$I$4:$J$79,2,0)</f>
        <v>Б</v>
      </c>
      <c r="D6" s="4">
        <f t="shared" si="0"/>
        <v>3</v>
      </c>
      <c r="F6" s="15" t="s">
        <v>14</v>
      </c>
      <c r="G6" s="23">
        <f>SUM(M3:M26)</f>
        <v>0</v>
      </c>
      <c r="H6" s="24">
        <f t="shared" si="1"/>
        <v>0</v>
      </c>
      <c r="I6" s="8"/>
      <c r="J6" s="22" t="str">
        <f t="shared" si="2"/>
        <v xml:space="preserve"> </v>
      </c>
      <c r="K6" s="22" t="str">
        <f t="shared" si="3"/>
        <v xml:space="preserve"> </v>
      </c>
      <c r="L6" s="22">
        <f t="shared" si="4"/>
        <v>1</v>
      </c>
      <c r="M6" s="22" t="str">
        <f t="shared" si="5"/>
        <v xml:space="preserve"> </v>
      </c>
    </row>
    <row r="7" spans="1:13" ht="15.75" x14ac:dyDescent="0.25">
      <c r="A7" s="4">
        <v>5</v>
      </c>
      <c r="B7" s="4" t="str">
        <f>IF('[1]Список участников'!C60="9в",'[1]Список участников'!B60," ")</f>
        <v>Гранин Денис</v>
      </c>
      <c r="C7" s="4" t="str">
        <f>VLOOKUP(B7,'[1]Список участников'!$I$4:$J$79,2,0)</f>
        <v>П</v>
      </c>
      <c r="D7" s="4">
        <f t="shared" si="0"/>
        <v>4</v>
      </c>
      <c r="F7" s="8"/>
      <c r="G7" s="14"/>
      <c r="H7" s="8"/>
      <c r="I7" s="8"/>
      <c r="J7" s="22" t="str">
        <f t="shared" si="2"/>
        <v xml:space="preserve"> </v>
      </c>
      <c r="K7" s="22">
        <f t="shared" si="3"/>
        <v>1</v>
      </c>
      <c r="L7" s="22" t="str">
        <f t="shared" si="4"/>
        <v xml:space="preserve"> </v>
      </c>
      <c r="M7" s="22" t="str">
        <f t="shared" si="5"/>
        <v xml:space="preserve"> </v>
      </c>
    </row>
    <row r="8" spans="1:13" ht="15.75" x14ac:dyDescent="0.25">
      <c r="A8" s="4">
        <v>6</v>
      </c>
      <c r="B8" s="4" t="str">
        <f>IF('[1]Список участников'!C61="9в",'[1]Список участников'!B61," ")</f>
        <v>Даниленко Анастасия</v>
      </c>
      <c r="C8" s="4" t="str">
        <f>VLOOKUP(B8,'[1]Список участников'!$I$4:$J$79,2,0)</f>
        <v>П</v>
      </c>
      <c r="D8" s="4">
        <f t="shared" si="0"/>
        <v>4</v>
      </c>
      <c r="F8" s="8"/>
      <c r="G8" s="14"/>
      <c r="H8" s="8"/>
      <c r="I8" s="8"/>
      <c r="J8" s="22" t="str">
        <f t="shared" si="2"/>
        <v xml:space="preserve"> </v>
      </c>
      <c r="K8" s="22">
        <f t="shared" si="3"/>
        <v>1</v>
      </c>
      <c r="L8" s="22" t="str">
        <f t="shared" si="4"/>
        <v xml:space="preserve"> </v>
      </c>
      <c r="M8" s="22" t="str">
        <f t="shared" si="5"/>
        <v xml:space="preserve"> </v>
      </c>
    </row>
    <row r="9" spans="1:13" ht="15.75" x14ac:dyDescent="0.25">
      <c r="A9" s="4">
        <v>7</v>
      </c>
      <c r="B9" s="4" t="str">
        <f>IF('[1]Список участников'!C62="9в",'[1]Список участников'!B62," ")</f>
        <v>Ильин Владимир</v>
      </c>
      <c r="C9" s="4" t="str">
        <f>VLOOKUP(B9,'[1]Список участников'!$I$4:$J$79,2,0)</f>
        <v>Б</v>
      </c>
      <c r="D9" s="4">
        <f t="shared" si="0"/>
        <v>3</v>
      </c>
      <c r="F9" s="8"/>
      <c r="G9" s="14"/>
      <c r="H9" s="8"/>
      <c r="I9" s="8"/>
      <c r="J9" s="22" t="str">
        <f t="shared" si="2"/>
        <v xml:space="preserve"> </v>
      </c>
      <c r="K9" s="22" t="str">
        <f t="shared" si="3"/>
        <v xml:space="preserve"> </v>
      </c>
      <c r="L9" s="22">
        <f t="shared" si="4"/>
        <v>1</v>
      </c>
      <c r="M9" s="22" t="str">
        <f t="shared" si="5"/>
        <v xml:space="preserve"> </v>
      </c>
    </row>
    <row r="10" spans="1:13" ht="15.75" x14ac:dyDescent="0.25">
      <c r="A10" s="4">
        <v>8</v>
      </c>
      <c r="B10" s="4" t="str">
        <f>IF('[1]Список участников'!C63="9в",'[1]Список участников'!B63," ")</f>
        <v>Лухнёв Николай</v>
      </c>
      <c r="C10" s="4" t="str">
        <f>VLOOKUP(B10,'[1]Список участников'!$I$4:$J$79,2,0)</f>
        <v>Б</v>
      </c>
      <c r="D10" s="4">
        <f t="shared" si="0"/>
        <v>3</v>
      </c>
      <c r="F10" s="8"/>
      <c r="G10" s="14"/>
      <c r="H10" s="8"/>
      <c r="I10" s="8"/>
      <c r="J10" s="22" t="str">
        <f t="shared" si="2"/>
        <v xml:space="preserve"> </v>
      </c>
      <c r="K10" s="22" t="str">
        <f t="shared" si="3"/>
        <v xml:space="preserve"> </v>
      </c>
      <c r="L10" s="22">
        <f t="shared" si="4"/>
        <v>1</v>
      </c>
      <c r="M10" s="22" t="str">
        <f t="shared" si="5"/>
        <v xml:space="preserve"> </v>
      </c>
    </row>
    <row r="11" spans="1:13" ht="15.75" x14ac:dyDescent="0.25">
      <c r="A11" s="4">
        <v>9</v>
      </c>
      <c r="B11" s="4" t="str">
        <f>IF('[1]Список участников'!C64="9в",'[1]Список участников'!B64," ")</f>
        <v>Любославский Александр</v>
      </c>
      <c r="C11" s="4" t="str">
        <f>VLOOKUP(B11,'[1]Список участников'!$I$4:$J$79,2,0)</f>
        <v>В</v>
      </c>
      <c r="D11" s="4">
        <f t="shared" si="0"/>
        <v>5</v>
      </c>
      <c r="F11" s="8"/>
      <c r="G11" s="14"/>
      <c r="H11" s="8"/>
      <c r="I11" s="8"/>
      <c r="J11" s="22">
        <f t="shared" si="2"/>
        <v>1</v>
      </c>
      <c r="K11" s="22" t="str">
        <f t="shared" si="3"/>
        <v xml:space="preserve"> </v>
      </c>
      <c r="L11" s="22" t="str">
        <f t="shared" si="4"/>
        <v xml:space="preserve"> </v>
      </c>
      <c r="M11" s="22" t="str">
        <f t="shared" si="5"/>
        <v xml:space="preserve"> </v>
      </c>
    </row>
    <row r="12" spans="1:13" ht="15.75" x14ac:dyDescent="0.25">
      <c r="A12" s="4">
        <v>10</v>
      </c>
      <c r="B12" s="4" t="str">
        <f>IF('[1]Список участников'!C65="9в",'[1]Список участников'!B65," ")</f>
        <v>Малышев Вячеслав</v>
      </c>
      <c r="C12" s="4" t="str">
        <f>VLOOKUP(B12,'[1]Список участников'!$I$4:$J$79,2,0)</f>
        <v>В</v>
      </c>
      <c r="D12" s="4">
        <f t="shared" si="0"/>
        <v>5</v>
      </c>
      <c r="F12" s="8"/>
      <c r="G12" s="14"/>
      <c r="H12" s="8"/>
      <c r="I12" s="8"/>
      <c r="J12" s="22">
        <f t="shared" si="2"/>
        <v>1</v>
      </c>
      <c r="K12" s="22" t="str">
        <f t="shared" si="3"/>
        <v xml:space="preserve"> </v>
      </c>
      <c r="L12" s="22" t="str">
        <f t="shared" si="4"/>
        <v xml:space="preserve"> </v>
      </c>
      <c r="M12" s="22" t="str">
        <f t="shared" si="5"/>
        <v xml:space="preserve"> </v>
      </c>
    </row>
    <row r="13" spans="1:13" ht="15.75" x14ac:dyDescent="0.25">
      <c r="A13" s="4">
        <v>11</v>
      </c>
      <c r="B13" s="4" t="str">
        <f>IF('[1]Список участников'!C66="9в",'[1]Список участников'!B66," ")</f>
        <v>Михайлов Кирилл</v>
      </c>
      <c r="C13" s="4" t="str">
        <f>VLOOKUP(B13,'[1]Список участников'!$I$4:$J$79,2,0)</f>
        <v>Б</v>
      </c>
      <c r="D13" s="4">
        <f t="shared" si="0"/>
        <v>3</v>
      </c>
      <c r="F13" s="8"/>
      <c r="G13" s="14"/>
      <c r="H13" s="8"/>
      <c r="I13" s="8"/>
      <c r="J13" s="22" t="str">
        <f t="shared" si="2"/>
        <v xml:space="preserve"> </v>
      </c>
      <c r="K13" s="22" t="str">
        <f t="shared" si="3"/>
        <v xml:space="preserve"> </v>
      </c>
      <c r="L13" s="22">
        <f t="shared" si="4"/>
        <v>1</v>
      </c>
      <c r="M13" s="22" t="str">
        <f t="shared" si="5"/>
        <v xml:space="preserve"> </v>
      </c>
    </row>
    <row r="14" spans="1:13" ht="15.75" x14ac:dyDescent="0.25">
      <c r="A14" s="4">
        <v>12</v>
      </c>
      <c r="B14" s="4" t="str">
        <f>IF('[1]Список участников'!C67="9в",'[1]Список участников'!B67," ")</f>
        <v>Монзоев Андрей</v>
      </c>
      <c r="C14" s="4" t="str">
        <f>VLOOKUP(B14,'[1]Список участников'!$I$4:$J$79,2,0)</f>
        <v>П</v>
      </c>
      <c r="D14" s="4">
        <f t="shared" si="0"/>
        <v>4</v>
      </c>
      <c r="F14" s="8"/>
      <c r="G14" s="14"/>
      <c r="H14" s="8"/>
      <c r="I14" s="8"/>
      <c r="J14" s="22" t="str">
        <f t="shared" si="2"/>
        <v xml:space="preserve"> </v>
      </c>
      <c r="K14" s="22">
        <f t="shared" si="3"/>
        <v>1</v>
      </c>
      <c r="L14" s="22" t="str">
        <f t="shared" si="4"/>
        <v xml:space="preserve"> </v>
      </c>
      <c r="M14" s="22" t="str">
        <f t="shared" si="5"/>
        <v xml:space="preserve"> </v>
      </c>
    </row>
    <row r="15" spans="1:13" ht="15.75" x14ac:dyDescent="0.25">
      <c r="A15" s="4">
        <v>13</v>
      </c>
      <c r="B15" s="4" t="str">
        <f>IF('[1]Список участников'!C68="9в",'[1]Список участников'!B68," ")</f>
        <v>Москвитин Алексей</v>
      </c>
      <c r="C15" s="4" t="str">
        <f>VLOOKUP(B15,'[1]Список участников'!$I$4:$J$79,2,0)</f>
        <v>П</v>
      </c>
      <c r="D15" s="4">
        <f t="shared" si="0"/>
        <v>4</v>
      </c>
      <c r="F15" s="8"/>
      <c r="G15" s="14"/>
      <c r="H15" s="8"/>
      <c r="I15" s="8"/>
      <c r="J15" s="22" t="str">
        <f t="shared" si="2"/>
        <v xml:space="preserve"> </v>
      </c>
      <c r="K15" s="22">
        <f t="shared" si="3"/>
        <v>1</v>
      </c>
      <c r="L15" s="22" t="str">
        <f t="shared" si="4"/>
        <v xml:space="preserve"> </v>
      </c>
      <c r="M15" s="22" t="str">
        <f t="shared" si="5"/>
        <v xml:space="preserve"> </v>
      </c>
    </row>
    <row r="16" spans="1:13" ht="15.75" x14ac:dyDescent="0.25">
      <c r="A16" s="4">
        <v>14</v>
      </c>
      <c r="B16" s="4" t="str">
        <f>IF('[1]Список участников'!C69="9в",'[1]Список участников'!B69," ")</f>
        <v>Никитеев Дмитрий</v>
      </c>
      <c r="C16" s="4" t="str">
        <f>VLOOKUP(B16,'[1]Список участников'!$I$4:$J$79,2,0)</f>
        <v>Б</v>
      </c>
      <c r="D16" s="4">
        <f t="shared" si="0"/>
        <v>3</v>
      </c>
      <c r="F16" s="8"/>
      <c r="G16" s="14"/>
      <c r="H16" s="8"/>
      <c r="I16" s="8"/>
      <c r="J16" s="22" t="str">
        <f t="shared" si="2"/>
        <v xml:space="preserve"> </v>
      </c>
      <c r="K16" s="22" t="str">
        <f t="shared" si="3"/>
        <v xml:space="preserve"> </v>
      </c>
      <c r="L16" s="22">
        <f t="shared" si="4"/>
        <v>1</v>
      </c>
      <c r="M16" s="22" t="str">
        <f t="shared" si="5"/>
        <v xml:space="preserve"> </v>
      </c>
    </row>
    <row r="17" spans="1:13" ht="15.75" x14ac:dyDescent="0.25">
      <c r="A17" s="4">
        <v>15</v>
      </c>
      <c r="B17" s="4" t="str">
        <f>IF('[1]Список участников'!C70="9в",'[1]Список участников'!B70," ")</f>
        <v>Окроян Сюзанна</v>
      </c>
      <c r="C17" s="4" t="str">
        <f>VLOOKUP(B17,'[1]Список участников'!$I$4:$J$79,2,0)</f>
        <v>Б</v>
      </c>
      <c r="D17" s="4">
        <f t="shared" si="0"/>
        <v>3</v>
      </c>
      <c r="F17" s="8"/>
      <c r="G17" s="14"/>
      <c r="H17" s="8"/>
      <c r="I17" s="8"/>
      <c r="J17" s="22" t="str">
        <f t="shared" si="2"/>
        <v xml:space="preserve"> </v>
      </c>
      <c r="K17" s="22" t="str">
        <f t="shared" si="3"/>
        <v xml:space="preserve"> </v>
      </c>
      <c r="L17" s="22">
        <f t="shared" si="4"/>
        <v>1</v>
      </c>
      <c r="M17" s="22" t="str">
        <f t="shared" si="5"/>
        <v xml:space="preserve"> </v>
      </c>
    </row>
    <row r="18" spans="1:13" ht="15.75" x14ac:dyDescent="0.25">
      <c r="A18" s="4">
        <v>16</v>
      </c>
      <c r="B18" s="4" t="str">
        <f>IF('[1]Список участников'!C71="9в",'[1]Список участников'!B71," ")</f>
        <v>Ощепков Валерий</v>
      </c>
      <c r="C18" s="4" t="str">
        <f>VLOOKUP(B18,'[1]Список участников'!$I$4:$J$79,2,0)</f>
        <v>Б</v>
      </c>
      <c r="D18" s="4">
        <f t="shared" si="0"/>
        <v>3</v>
      </c>
      <c r="F18" s="8"/>
      <c r="G18" s="14"/>
      <c r="H18" s="8"/>
      <c r="I18" s="8"/>
      <c r="J18" s="22" t="str">
        <f t="shared" si="2"/>
        <v xml:space="preserve"> </v>
      </c>
      <c r="K18" s="22" t="str">
        <f t="shared" si="3"/>
        <v xml:space="preserve"> </v>
      </c>
      <c r="L18" s="22">
        <f t="shared" si="4"/>
        <v>1</v>
      </c>
      <c r="M18" s="22" t="str">
        <f t="shared" si="5"/>
        <v xml:space="preserve"> </v>
      </c>
    </row>
    <row r="19" spans="1:13" ht="15.75" x14ac:dyDescent="0.25">
      <c r="A19" s="4">
        <v>17</v>
      </c>
      <c r="B19" s="4" t="str">
        <f>IF('[1]Список участников'!C72="9в",'[1]Список участников'!B72," ")</f>
        <v>Пинигин Василий</v>
      </c>
      <c r="C19" s="4" t="str">
        <f>VLOOKUP(B19,'[1]Список участников'!$I$4:$J$79,2,0)</f>
        <v>В</v>
      </c>
      <c r="D19" s="4">
        <f t="shared" si="0"/>
        <v>5</v>
      </c>
      <c r="F19" s="8"/>
      <c r="G19" s="14"/>
      <c r="H19" s="8"/>
      <c r="I19" s="8"/>
      <c r="J19" s="22">
        <f t="shared" si="2"/>
        <v>1</v>
      </c>
      <c r="K19" s="22" t="str">
        <f t="shared" si="3"/>
        <v xml:space="preserve"> </v>
      </c>
      <c r="L19" s="22" t="str">
        <f t="shared" si="4"/>
        <v xml:space="preserve"> </v>
      </c>
      <c r="M19" s="22" t="str">
        <f t="shared" si="5"/>
        <v xml:space="preserve"> </v>
      </c>
    </row>
    <row r="20" spans="1:13" ht="15.75" x14ac:dyDescent="0.25">
      <c r="A20" s="4">
        <v>18</v>
      </c>
      <c r="B20" s="4" t="str">
        <f>IF('[1]Список участников'!C73="9в",'[1]Список участников'!B73," ")</f>
        <v>Попов Николай</v>
      </c>
      <c r="C20" s="4" t="str">
        <f>VLOOKUP(B20,'[1]Список участников'!$I$4:$J$79,2,0)</f>
        <v>Б</v>
      </c>
      <c r="D20" s="4">
        <f t="shared" si="0"/>
        <v>3</v>
      </c>
      <c r="F20" s="8"/>
      <c r="G20" s="14"/>
      <c r="H20" s="8"/>
      <c r="I20" s="8"/>
      <c r="J20" s="22" t="str">
        <f t="shared" si="2"/>
        <v xml:space="preserve"> </v>
      </c>
      <c r="K20" s="22" t="str">
        <f t="shared" si="3"/>
        <v xml:space="preserve"> </v>
      </c>
      <c r="L20" s="22">
        <f t="shared" si="4"/>
        <v>1</v>
      </c>
      <c r="M20" s="22" t="str">
        <f t="shared" si="5"/>
        <v xml:space="preserve"> </v>
      </c>
    </row>
    <row r="21" spans="1:13" ht="15.75" x14ac:dyDescent="0.25">
      <c r="A21" s="4">
        <v>19</v>
      </c>
      <c r="B21" s="4" t="str">
        <f>IF('[1]Список участников'!C74="9в",'[1]Список участников'!B74," ")</f>
        <v>Унхеева Мария</v>
      </c>
      <c r="C21" s="4" t="str">
        <f>VLOOKUP(B21,'[1]Список участников'!$I$4:$J$79,2,0)</f>
        <v>Б</v>
      </c>
      <c r="D21" s="4">
        <f t="shared" si="0"/>
        <v>3</v>
      </c>
      <c r="F21" s="8"/>
      <c r="G21" s="14"/>
      <c r="H21" s="8"/>
      <c r="I21" s="8"/>
      <c r="J21" s="22" t="str">
        <f t="shared" si="2"/>
        <v xml:space="preserve"> </v>
      </c>
      <c r="K21" s="22" t="str">
        <f t="shared" si="3"/>
        <v xml:space="preserve"> </v>
      </c>
      <c r="L21" s="22">
        <f t="shared" si="4"/>
        <v>1</v>
      </c>
      <c r="M21" s="22" t="str">
        <f t="shared" si="5"/>
        <v xml:space="preserve"> </v>
      </c>
    </row>
    <row r="22" spans="1:13" ht="15.75" x14ac:dyDescent="0.25">
      <c r="A22" s="4">
        <v>20</v>
      </c>
      <c r="B22" s="4" t="str">
        <f>IF('[1]Список участников'!C75="9в",'[1]Список участников'!B75," ")</f>
        <v>Фомин Андрей</v>
      </c>
      <c r="C22" s="4" t="str">
        <f>VLOOKUP(B22,'[1]Список участников'!$I$4:$J$79,2,0)</f>
        <v>Б</v>
      </c>
      <c r="D22" s="4">
        <f t="shared" si="0"/>
        <v>3</v>
      </c>
      <c r="F22" s="8"/>
      <c r="G22" s="14"/>
      <c r="H22" s="8"/>
      <c r="I22" s="8"/>
      <c r="J22" s="22" t="str">
        <f t="shared" si="2"/>
        <v xml:space="preserve"> </v>
      </c>
      <c r="K22" s="22" t="str">
        <f t="shared" si="3"/>
        <v xml:space="preserve"> </v>
      </c>
      <c r="L22" s="22">
        <f t="shared" si="4"/>
        <v>1</v>
      </c>
      <c r="M22" s="22" t="str">
        <f t="shared" si="5"/>
        <v xml:space="preserve"> </v>
      </c>
    </row>
    <row r="23" spans="1:13" ht="15.75" x14ac:dyDescent="0.25">
      <c r="A23" s="4">
        <v>21</v>
      </c>
      <c r="B23" s="4" t="str">
        <f>IF('[1]Список участников'!C76="9в",'[1]Список участников'!B76," ")</f>
        <v>Хахархаев Валерьян</v>
      </c>
      <c r="C23" s="4" t="str">
        <f>VLOOKUP(B23,'[1]Список участников'!$I$4:$J$79,2,0)</f>
        <v>В</v>
      </c>
      <c r="D23" s="4">
        <f t="shared" si="0"/>
        <v>5</v>
      </c>
      <c r="F23" s="8"/>
      <c r="G23" s="14"/>
      <c r="H23" s="8"/>
      <c r="I23" s="8"/>
      <c r="J23" s="22">
        <f t="shared" si="2"/>
        <v>1</v>
      </c>
      <c r="K23" s="22" t="str">
        <f t="shared" si="3"/>
        <v xml:space="preserve"> </v>
      </c>
      <c r="L23" s="22" t="str">
        <f t="shared" si="4"/>
        <v xml:space="preserve"> </v>
      </c>
      <c r="M23" s="22" t="str">
        <f t="shared" si="5"/>
        <v xml:space="preserve"> </v>
      </c>
    </row>
    <row r="24" spans="1:13" ht="15.75" x14ac:dyDescent="0.25">
      <c r="A24" s="4">
        <v>22</v>
      </c>
      <c r="B24" s="4" t="str">
        <f>IF('[1]Список участников'!C77="9в",'[1]Список участников'!B77," ")</f>
        <v>Шаранхаева Алина</v>
      </c>
      <c r="C24" s="4" t="str">
        <f>VLOOKUP(B24,'[1]Список участников'!$I$4:$J$79,2,0)</f>
        <v>П</v>
      </c>
      <c r="D24" s="4">
        <f t="shared" si="0"/>
        <v>4</v>
      </c>
      <c r="F24" s="8"/>
      <c r="G24" s="14"/>
      <c r="H24" s="8"/>
      <c r="I24" s="8"/>
      <c r="J24" s="22" t="str">
        <f t="shared" si="2"/>
        <v xml:space="preserve"> </v>
      </c>
      <c r="K24" s="22">
        <f t="shared" si="3"/>
        <v>1</v>
      </c>
      <c r="L24" s="22" t="str">
        <f t="shared" si="4"/>
        <v xml:space="preserve"> </v>
      </c>
      <c r="M24" s="22" t="str">
        <f t="shared" si="5"/>
        <v xml:space="preserve"> </v>
      </c>
    </row>
    <row r="25" spans="1:13" ht="15.75" x14ac:dyDescent="0.25">
      <c r="A25" s="4">
        <v>23</v>
      </c>
      <c r="B25" s="4" t="str">
        <f>IF('[1]Список участников'!C78="9в",'[1]Список участников'!B78," ")</f>
        <v>Шипицына Елена</v>
      </c>
      <c r="C25" s="4" t="str">
        <f>VLOOKUP(B25,'[1]Список участников'!$I$4:$J$79,2,0)</f>
        <v>Б</v>
      </c>
      <c r="D25" s="4">
        <f t="shared" si="0"/>
        <v>3</v>
      </c>
      <c r="F25" s="8"/>
      <c r="G25" s="14"/>
      <c r="H25" s="8"/>
      <c r="I25" s="8"/>
      <c r="J25" s="22" t="str">
        <f t="shared" si="2"/>
        <v xml:space="preserve"> </v>
      </c>
      <c r="K25" s="22" t="str">
        <f t="shared" si="3"/>
        <v xml:space="preserve"> </v>
      </c>
      <c r="L25" s="22">
        <f t="shared" si="4"/>
        <v>1</v>
      </c>
      <c r="M25" s="22" t="str">
        <f t="shared" si="5"/>
        <v xml:space="preserve"> </v>
      </c>
    </row>
    <row r="26" spans="1:13" ht="15.75" x14ac:dyDescent="0.25">
      <c r="A26" s="4">
        <v>24</v>
      </c>
      <c r="B26" s="4" t="str">
        <f>IF('[1]Список участников'!C79="9в",'[1]Список участников'!B79," ")</f>
        <v>Юрышева Светлана</v>
      </c>
      <c r="C26" s="4" t="str">
        <f>VLOOKUP(B26,'[1]Список участников'!$I$4:$J$79,2,0)</f>
        <v>П</v>
      </c>
      <c r="D26" s="4">
        <f t="shared" si="0"/>
        <v>4</v>
      </c>
      <c r="F26" s="8"/>
      <c r="G26" s="14"/>
      <c r="H26" s="8"/>
      <c r="I26" s="8"/>
      <c r="J26" s="25" t="str">
        <f t="shared" si="2"/>
        <v xml:space="preserve"> </v>
      </c>
      <c r="K26" s="25">
        <f t="shared" si="3"/>
        <v>1</v>
      </c>
      <c r="L26" s="25" t="str">
        <f t="shared" si="4"/>
        <v xml:space="preserve"> </v>
      </c>
      <c r="M26" s="25" t="str">
        <f t="shared" si="5"/>
        <v xml:space="preserve"> </v>
      </c>
    </row>
    <row r="27" spans="1:13" ht="15.75" x14ac:dyDescent="0.25">
      <c r="A27" s="5"/>
      <c r="B27" s="5"/>
      <c r="C27" s="5"/>
      <c r="D27" s="5"/>
      <c r="F27" s="8"/>
      <c r="G27" s="14"/>
      <c r="H27" s="8"/>
      <c r="I27" s="8"/>
      <c r="J27" s="26"/>
      <c r="K27" s="26"/>
      <c r="L27" s="26"/>
      <c r="M27" s="26"/>
    </row>
    <row r="28" spans="1:13" ht="15.75" x14ac:dyDescent="0.25">
      <c r="A28" s="5"/>
      <c r="B28" s="5"/>
      <c r="C28" s="5"/>
      <c r="D28" s="5"/>
      <c r="F28" s="8"/>
      <c r="G28" s="14"/>
      <c r="H28" s="8"/>
      <c r="I28" s="8"/>
      <c r="J28" s="19"/>
      <c r="K28" s="19"/>
      <c r="L28" s="19"/>
      <c r="M28" s="19"/>
    </row>
    <row r="29" spans="1:13" ht="15.75" x14ac:dyDescent="0.25">
      <c r="A29" s="5"/>
      <c r="B29" s="5"/>
      <c r="C29" s="5"/>
      <c r="D29" s="5"/>
      <c r="F29" s="8"/>
      <c r="G29" s="14"/>
      <c r="H29" s="8"/>
      <c r="I29" s="8"/>
      <c r="J29" s="19"/>
      <c r="K29" s="19"/>
      <c r="L29" s="19"/>
      <c r="M29" s="19"/>
    </row>
    <row r="30" spans="1:13" ht="15.75" x14ac:dyDescent="0.25">
      <c r="A30" s="1"/>
      <c r="B30" s="1"/>
      <c r="C30" s="1"/>
      <c r="D30" s="1"/>
      <c r="F30" s="8"/>
      <c r="G30" s="14"/>
      <c r="H30" s="8"/>
      <c r="I30" s="8"/>
      <c r="J30" s="19"/>
      <c r="K30" s="19"/>
      <c r="L30" s="19"/>
      <c r="M30" s="19"/>
    </row>
    <row r="31" spans="1:13" ht="15.75" x14ac:dyDescent="0.25">
      <c r="A31" s="1"/>
      <c r="B31" s="1"/>
      <c r="C31" s="1"/>
      <c r="D31" s="1"/>
    </row>
    <row r="32" spans="1:13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  <row r="43" spans="1:4" ht="15.75" x14ac:dyDescent="0.25">
      <c r="A43" s="1"/>
      <c r="B43" s="1"/>
      <c r="C43" s="1"/>
      <c r="D43" s="1"/>
    </row>
    <row r="44" spans="1:4" ht="15.75" x14ac:dyDescent="0.25">
      <c r="A44" s="1"/>
      <c r="B44" s="1"/>
      <c r="C44" s="1"/>
      <c r="D44" s="1"/>
    </row>
    <row r="45" spans="1:4" ht="15.75" x14ac:dyDescent="0.25">
      <c r="A45" s="1"/>
      <c r="B45" s="1"/>
      <c r="C45" s="1"/>
      <c r="D45" s="1"/>
    </row>
    <row r="46" spans="1:4" ht="15.75" x14ac:dyDescent="0.25">
      <c r="A46" s="1"/>
      <c r="B46" s="1"/>
      <c r="C46" s="1"/>
      <c r="D46" s="1"/>
    </row>
    <row r="47" spans="1:4" ht="15.75" x14ac:dyDescent="0.25">
      <c r="A47" s="1"/>
      <c r="B47" s="1"/>
      <c r="C47" s="1"/>
      <c r="D47" s="1"/>
    </row>
    <row r="48" spans="1:4" ht="15.75" x14ac:dyDescent="0.25">
      <c r="A48" s="1"/>
      <c r="B48" s="1"/>
      <c r="C48" s="1"/>
      <c r="D48" s="1"/>
    </row>
    <row r="49" spans="1:4" ht="15.75" x14ac:dyDescent="0.25">
      <c r="A49" s="1"/>
      <c r="B49" s="1"/>
      <c r="C49" s="1"/>
      <c r="D49" s="1"/>
    </row>
    <row r="50" spans="1:4" ht="15.75" x14ac:dyDescent="0.25">
      <c r="A50" s="1"/>
      <c r="B50" s="1"/>
      <c r="C50" s="1"/>
      <c r="D50" s="1"/>
    </row>
    <row r="51" spans="1:4" ht="15.75" x14ac:dyDescent="0.25">
      <c r="A51" s="1"/>
      <c r="B51" s="1"/>
      <c r="C51" s="1"/>
      <c r="D51" s="1"/>
    </row>
    <row r="52" spans="1:4" ht="15.75" x14ac:dyDescent="0.25">
      <c r="A52" s="1"/>
      <c r="B52" s="1"/>
      <c r="C52" s="1"/>
      <c r="D52" s="1"/>
    </row>
    <row r="53" spans="1:4" ht="15.75" x14ac:dyDescent="0.25">
      <c r="A53" s="1"/>
      <c r="B53" s="1"/>
      <c r="C53" s="1"/>
      <c r="D53" s="1"/>
    </row>
    <row r="54" spans="1:4" ht="15.75" x14ac:dyDescent="0.25">
      <c r="A54" s="1"/>
      <c r="B54" s="1"/>
      <c r="C54" s="1"/>
      <c r="D54" s="1"/>
    </row>
    <row r="55" spans="1:4" ht="15.75" x14ac:dyDescent="0.25">
      <c r="A55" s="1"/>
      <c r="B55" s="1"/>
      <c r="C55" s="1"/>
      <c r="D55" s="1"/>
    </row>
    <row r="56" spans="1:4" ht="15.75" x14ac:dyDescent="0.25">
      <c r="A56" s="1"/>
      <c r="B56" s="1"/>
      <c r="C56" s="1"/>
      <c r="D56" s="1"/>
    </row>
    <row r="57" spans="1:4" ht="15.75" x14ac:dyDescent="0.25">
      <c r="A57" s="1"/>
      <c r="B57" s="1"/>
      <c r="C57" s="1"/>
      <c r="D57" s="1"/>
    </row>
    <row r="58" spans="1:4" ht="15.75" x14ac:dyDescent="0.25">
      <c r="A58" s="1"/>
      <c r="B58" s="1"/>
      <c r="C58" s="1"/>
      <c r="D58" s="1"/>
    </row>
    <row r="59" spans="1:4" ht="15.75" x14ac:dyDescent="0.25">
      <c r="A59" s="1"/>
      <c r="B59" s="1"/>
      <c r="C59" s="1"/>
      <c r="D59" s="1"/>
    </row>
    <row r="60" spans="1:4" ht="15.75" x14ac:dyDescent="0.25">
      <c r="A60" s="1"/>
      <c r="B60" s="1"/>
      <c r="C60" s="1"/>
      <c r="D60" s="1"/>
    </row>
    <row r="61" spans="1:4" ht="15.75" x14ac:dyDescent="0.25">
      <c r="A61" s="1"/>
      <c r="B61" s="1"/>
      <c r="C61" s="1"/>
      <c r="D61" s="1"/>
    </row>
    <row r="62" spans="1:4" ht="15.75" x14ac:dyDescent="0.25">
      <c r="A62" s="1"/>
      <c r="B62" s="1"/>
      <c r="C62" s="1"/>
      <c r="D62" s="1"/>
    </row>
    <row r="63" spans="1:4" ht="15.75" x14ac:dyDescent="0.25">
      <c r="A63" s="1"/>
      <c r="B63" s="1"/>
      <c r="C63" s="1"/>
      <c r="D63" s="1"/>
    </row>
    <row r="64" spans="1:4" ht="15.75" x14ac:dyDescent="0.25">
      <c r="A64" s="1"/>
      <c r="B64" s="1"/>
      <c r="C64" s="1"/>
      <c r="D64" s="1"/>
    </row>
    <row r="65" spans="1:4" ht="15.75" x14ac:dyDescent="0.25">
      <c r="A65" s="1"/>
      <c r="B65" s="1"/>
      <c r="C65" s="1"/>
      <c r="D65" s="1"/>
    </row>
    <row r="66" spans="1:4" ht="15.75" x14ac:dyDescent="0.25">
      <c r="A66" s="1"/>
      <c r="B66" s="1"/>
      <c r="C66" s="1"/>
      <c r="D66" s="1"/>
    </row>
    <row r="67" spans="1:4" ht="15.75" x14ac:dyDescent="0.25">
      <c r="A67" s="1"/>
      <c r="B67" s="1"/>
      <c r="C67" s="1"/>
      <c r="D67" s="1"/>
    </row>
    <row r="68" spans="1:4" ht="15.75" x14ac:dyDescent="0.25">
      <c r="A68" s="1"/>
      <c r="B68" s="1"/>
      <c r="C68" s="1"/>
      <c r="D68" s="1"/>
    </row>
    <row r="69" spans="1:4" ht="15.75" x14ac:dyDescent="0.25">
      <c r="A69" s="1"/>
      <c r="B69" s="1"/>
      <c r="C69" s="1"/>
      <c r="D69" s="1"/>
    </row>
    <row r="70" spans="1:4" ht="15.75" x14ac:dyDescent="0.25">
      <c r="A70" s="1"/>
      <c r="B70" s="1"/>
      <c r="C70" s="1"/>
      <c r="D70" s="1"/>
    </row>
    <row r="71" spans="1:4" ht="15.75" x14ac:dyDescent="0.25">
      <c r="A71" s="1"/>
      <c r="B71" s="1"/>
      <c r="C71" s="1"/>
      <c r="D71" s="1"/>
    </row>
    <row r="72" spans="1:4" ht="15.75" x14ac:dyDescent="0.25">
      <c r="A72" s="1"/>
      <c r="B72" s="1"/>
      <c r="C72" s="1"/>
      <c r="D72" s="1"/>
    </row>
  </sheetData>
  <sheetProtection password="CF68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E3" sqref="E3"/>
    </sheetView>
  </sheetViews>
  <sheetFormatPr defaultRowHeight="15" x14ac:dyDescent="0.25"/>
  <cols>
    <col min="1" max="1" width="18.42578125" customWidth="1"/>
  </cols>
  <sheetData>
    <row r="2" spans="1:3" ht="31.5" x14ac:dyDescent="0.25">
      <c r="A2" s="12" t="s">
        <v>8</v>
      </c>
      <c r="B2" s="13" t="s">
        <v>9</v>
      </c>
      <c r="C2" s="12" t="s">
        <v>10</v>
      </c>
    </row>
    <row r="3" spans="1:3" ht="15.75" x14ac:dyDescent="0.25">
      <c r="A3" s="15" t="s">
        <v>11</v>
      </c>
      <c r="B3" s="23">
        <f>SUM('9а класс'!G3,'9б класс'!G3,'9в класс'!G3)</f>
        <v>28</v>
      </c>
      <c r="C3" s="24">
        <f>(B3*100)/76</f>
        <v>36.842105263157897</v>
      </c>
    </row>
    <row r="4" spans="1:3" ht="15.75" x14ac:dyDescent="0.25">
      <c r="A4" s="15" t="s">
        <v>12</v>
      </c>
      <c r="B4" s="23">
        <f>SUM('9а класс'!G4,'9б класс'!G4,'9в класс'!G4)</f>
        <v>24</v>
      </c>
      <c r="C4" s="24">
        <f t="shared" ref="C4:C6" si="0">(B4*100)/76</f>
        <v>31.578947368421051</v>
      </c>
    </row>
    <row r="5" spans="1:3" ht="15.75" x14ac:dyDescent="0.25">
      <c r="A5" s="15" t="s">
        <v>13</v>
      </c>
      <c r="B5" s="23">
        <f>SUM('9а класс'!G5,'9б класс'!G5,'9в класс'!G5)</f>
        <v>22</v>
      </c>
      <c r="C5" s="24">
        <f t="shared" si="0"/>
        <v>28.94736842105263</v>
      </c>
    </row>
    <row r="6" spans="1:3" ht="15.75" x14ac:dyDescent="0.25">
      <c r="A6" s="15" t="s">
        <v>14</v>
      </c>
      <c r="B6" s="23">
        <f>SUM('9а класс'!G6,'9б класс'!G6,'9в класс'!G6)</f>
        <v>2</v>
      </c>
      <c r="C6" s="24">
        <f t="shared" si="0"/>
        <v>2.6315789473684212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9а класс</vt:lpstr>
      <vt:lpstr>9б класс</vt:lpstr>
      <vt:lpstr>9в класс</vt:lpstr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Информатика_10</cp:lastModifiedBy>
  <dcterms:created xsi:type="dcterms:W3CDTF">2020-02-11T08:28:35Z</dcterms:created>
  <dcterms:modified xsi:type="dcterms:W3CDTF">2020-03-25T03:09:15Z</dcterms:modified>
</cp:coreProperties>
</file>